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ra7\Desktop\【PDFアップロード用　準備中】\"/>
    </mc:Choice>
  </mc:AlternateContent>
  <bookViews>
    <workbookView xWindow="-15" yWindow="-15" windowWidth="10245" windowHeight="8100" activeTab="1"/>
  </bookViews>
  <sheets>
    <sheet name="一覧表" sheetId="1" r:id="rId1"/>
    <sheet name="各校名簿" sheetId="2" r:id="rId2"/>
    <sheet name="実施計画" sheetId="3" r:id="rId3"/>
    <sheet name="基本シート" sheetId="6" r:id="rId4"/>
  </sheets>
  <calcPr calcId="152511" iterate="1" iterateCount="1"/>
</workbook>
</file>

<file path=xl/calcChain.xml><?xml version="1.0" encoding="utf-8"?>
<calcChain xmlns="http://schemas.openxmlformats.org/spreadsheetml/2006/main">
  <c r="B11" i="3" l="1"/>
  <c r="C11" i="3"/>
  <c r="G11" i="3"/>
  <c r="L11" i="3"/>
  <c r="E11" i="3" s="1"/>
  <c r="N11" i="3"/>
  <c r="F11" i="3" s="1"/>
  <c r="P11" i="3"/>
  <c r="H11" i="3" s="1"/>
  <c r="Q11" i="3"/>
  <c r="I11" i="3" s="1"/>
  <c r="B12" i="3"/>
  <c r="C12" i="3"/>
  <c r="G12" i="3"/>
  <c r="L12" i="3"/>
  <c r="E12" i="3" s="1"/>
  <c r="N12" i="3"/>
  <c r="F12" i="3" s="1"/>
  <c r="P12" i="3"/>
  <c r="H12" i="3" s="1"/>
  <c r="Q12" i="3"/>
  <c r="I12" i="3" s="1"/>
  <c r="B13" i="3"/>
  <c r="C13" i="3"/>
  <c r="G13" i="3"/>
  <c r="L13" i="3"/>
  <c r="E13" i="3" s="1"/>
  <c r="N13" i="3"/>
  <c r="F13" i="3" s="1"/>
  <c r="P13" i="3"/>
  <c r="H13" i="3" s="1"/>
  <c r="Q13" i="3"/>
  <c r="I13" i="3" s="1"/>
  <c r="B14" i="3"/>
  <c r="C14" i="3"/>
  <c r="G14" i="3"/>
  <c r="L14" i="3"/>
  <c r="E14" i="3" s="1"/>
  <c r="N14" i="3"/>
  <c r="F14" i="3" s="1"/>
  <c r="P14" i="3"/>
  <c r="H14" i="3" s="1"/>
  <c r="Q14" i="3"/>
  <c r="I14" i="3" s="1"/>
  <c r="B15" i="3"/>
  <c r="C15" i="3"/>
  <c r="G15" i="3"/>
  <c r="L15" i="3"/>
  <c r="E15" i="3" s="1"/>
  <c r="N15" i="3"/>
  <c r="F15" i="3" s="1"/>
  <c r="P15" i="3"/>
  <c r="H15" i="3" s="1"/>
  <c r="Q15" i="3"/>
  <c r="I15" i="3" s="1"/>
  <c r="B16" i="3"/>
  <c r="C16" i="3"/>
  <c r="G16" i="3"/>
  <c r="L16" i="3"/>
  <c r="N16" i="3"/>
  <c r="F16" i="3" s="1"/>
  <c r="P16" i="3"/>
  <c r="H16" i="3" s="1"/>
  <c r="Q16" i="3"/>
  <c r="I16" i="3" s="1"/>
  <c r="B17" i="3"/>
  <c r="C17" i="3"/>
  <c r="G17" i="3"/>
  <c r="L17" i="3"/>
  <c r="N17" i="3"/>
  <c r="F17" i="3" s="1"/>
  <c r="P17" i="3"/>
  <c r="H17" i="3" s="1"/>
  <c r="Q17" i="3"/>
  <c r="I17" i="3" s="1"/>
  <c r="B18" i="3"/>
  <c r="C18" i="3"/>
  <c r="G18" i="3"/>
  <c r="L18" i="3"/>
  <c r="E18" i="3" s="1"/>
  <c r="N18" i="3"/>
  <c r="F18" i="3" s="1"/>
  <c r="P18" i="3"/>
  <c r="H18" i="3" s="1"/>
  <c r="Q18" i="3"/>
  <c r="I18" i="3" s="1"/>
  <c r="B19" i="3"/>
  <c r="C19" i="3"/>
  <c r="G19" i="3"/>
  <c r="L19" i="3"/>
  <c r="E19" i="3" s="1"/>
  <c r="N19" i="3"/>
  <c r="F19" i="3" s="1"/>
  <c r="P19" i="3"/>
  <c r="H19" i="3" s="1"/>
  <c r="Q19" i="3"/>
  <c r="I19" i="3" s="1"/>
  <c r="B20" i="3"/>
  <c r="C20" i="3"/>
  <c r="G20" i="3"/>
  <c r="L20" i="3"/>
  <c r="E20" i="3" s="1"/>
  <c r="N20" i="3"/>
  <c r="F20" i="3" s="1"/>
  <c r="P20" i="3"/>
  <c r="H20" i="3" s="1"/>
  <c r="Q20" i="3"/>
  <c r="I20" i="3" s="1"/>
  <c r="B21" i="3"/>
  <c r="C21" i="3"/>
  <c r="G21" i="3"/>
  <c r="L21" i="3"/>
  <c r="E21" i="3" s="1"/>
  <c r="N21" i="3"/>
  <c r="F21" i="3" s="1"/>
  <c r="P21" i="3"/>
  <c r="H21" i="3" s="1"/>
  <c r="Q21" i="3"/>
  <c r="I21" i="3" s="1"/>
  <c r="B22" i="3"/>
  <c r="C22" i="3"/>
  <c r="G22" i="3"/>
  <c r="L22" i="3"/>
  <c r="E22" i="3" s="1"/>
  <c r="N22" i="3"/>
  <c r="F22" i="3" s="1"/>
  <c r="P22" i="3"/>
  <c r="H22" i="3" s="1"/>
  <c r="Q22" i="3"/>
  <c r="I22" i="3" s="1"/>
  <c r="B23" i="3"/>
  <c r="C23" i="3"/>
  <c r="G23" i="3"/>
  <c r="L23" i="3"/>
  <c r="E23" i="3" s="1"/>
  <c r="N23" i="3"/>
  <c r="F23" i="3" s="1"/>
  <c r="P23" i="3"/>
  <c r="H23" i="3" s="1"/>
  <c r="Q23" i="3"/>
  <c r="I23" i="3" s="1"/>
  <c r="B24" i="3"/>
  <c r="C24" i="3"/>
  <c r="G24" i="3"/>
  <c r="L24" i="3"/>
  <c r="N24" i="3"/>
  <c r="F24" i="3" s="1"/>
  <c r="P24" i="3"/>
  <c r="H24" i="3" s="1"/>
  <c r="Q24" i="3"/>
  <c r="I24" i="3" s="1"/>
  <c r="B25" i="3"/>
  <c r="C25" i="3"/>
  <c r="G25" i="3"/>
  <c r="L25" i="3"/>
  <c r="N25" i="3"/>
  <c r="F25" i="3" s="1"/>
  <c r="P25" i="3"/>
  <c r="H25" i="3" s="1"/>
  <c r="Q25" i="3"/>
  <c r="I25" i="3" s="1"/>
  <c r="B26" i="3"/>
  <c r="C26" i="3"/>
  <c r="G26" i="3"/>
  <c r="L26" i="3"/>
  <c r="E26" i="3" s="1"/>
  <c r="N26" i="3"/>
  <c r="F26" i="3" s="1"/>
  <c r="P26" i="3"/>
  <c r="H26" i="3" s="1"/>
  <c r="Q26" i="3"/>
  <c r="I26" i="3" s="1"/>
  <c r="B27" i="3"/>
  <c r="C27" i="3"/>
  <c r="G27" i="3"/>
  <c r="L27" i="3"/>
  <c r="E27" i="3" s="1"/>
  <c r="N27" i="3"/>
  <c r="F27" i="3" s="1"/>
  <c r="P27" i="3"/>
  <c r="H27" i="3" s="1"/>
  <c r="Q27" i="3"/>
  <c r="I27" i="3" s="1"/>
  <c r="B28" i="3"/>
  <c r="C28" i="3"/>
  <c r="G28" i="3"/>
  <c r="L28" i="3"/>
  <c r="E28" i="3" s="1"/>
  <c r="N28" i="3"/>
  <c r="F28" i="3" s="1"/>
  <c r="P28" i="3"/>
  <c r="H28" i="3" s="1"/>
  <c r="Q28" i="3"/>
  <c r="I28" i="3" s="1"/>
  <c r="B29" i="3"/>
  <c r="C29" i="3"/>
  <c r="G29" i="3"/>
  <c r="L29" i="3"/>
  <c r="E29" i="3" s="1"/>
  <c r="N29" i="3"/>
  <c r="F29" i="3" s="1"/>
  <c r="P29" i="3"/>
  <c r="H29" i="3" s="1"/>
  <c r="Q29" i="3"/>
  <c r="I29" i="3" s="1"/>
  <c r="B30" i="3"/>
  <c r="C30" i="3"/>
  <c r="G30" i="3"/>
  <c r="L30" i="3"/>
  <c r="E30" i="3" s="1"/>
  <c r="N30" i="3"/>
  <c r="F30" i="3" s="1"/>
  <c r="P30" i="3"/>
  <c r="H30" i="3" s="1"/>
  <c r="Q30" i="3"/>
  <c r="I30" i="3" s="1"/>
  <c r="B31" i="3"/>
  <c r="C31" i="3"/>
  <c r="G31" i="3"/>
  <c r="L31" i="3"/>
  <c r="E31" i="3" s="1"/>
  <c r="N31" i="3"/>
  <c r="F31" i="3" s="1"/>
  <c r="P31" i="3"/>
  <c r="H31" i="3" s="1"/>
  <c r="Q31" i="3"/>
  <c r="I31" i="3" s="1"/>
  <c r="B32" i="3"/>
  <c r="C32" i="3"/>
  <c r="G32" i="3"/>
  <c r="L32" i="3"/>
  <c r="N32" i="3"/>
  <c r="F32" i="3" s="1"/>
  <c r="P32" i="3"/>
  <c r="H32" i="3" s="1"/>
  <c r="Q32" i="3"/>
  <c r="I32" i="3" s="1"/>
  <c r="B33" i="3"/>
  <c r="C33" i="3"/>
  <c r="G33" i="3"/>
  <c r="L33" i="3"/>
  <c r="N33" i="3"/>
  <c r="F33" i="3" s="1"/>
  <c r="P33" i="3"/>
  <c r="H33" i="3" s="1"/>
  <c r="Q33" i="3"/>
  <c r="I33" i="3" s="1"/>
  <c r="B34" i="3"/>
  <c r="C34" i="3"/>
  <c r="G34" i="3"/>
  <c r="L34" i="3"/>
  <c r="N34" i="3"/>
  <c r="F34" i="3" s="1"/>
  <c r="P34" i="3"/>
  <c r="H34" i="3" s="1"/>
  <c r="Q34" i="3"/>
  <c r="I34" i="3" s="1"/>
  <c r="B35" i="3"/>
  <c r="C35" i="3"/>
  <c r="G35" i="3"/>
  <c r="L35" i="3"/>
  <c r="N35" i="3"/>
  <c r="F35" i="3" s="1"/>
  <c r="P35" i="3"/>
  <c r="H35" i="3" s="1"/>
  <c r="Q35" i="3"/>
  <c r="I35" i="3" s="1"/>
  <c r="B36" i="3"/>
  <c r="C36" i="3"/>
  <c r="G36" i="3"/>
  <c r="L36" i="3"/>
  <c r="E36" i="3" s="1"/>
  <c r="N36" i="3"/>
  <c r="F36" i="3" s="1"/>
  <c r="P36" i="3"/>
  <c r="H36" i="3" s="1"/>
  <c r="Q36" i="3"/>
  <c r="I36" i="3" s="1"/>
  <c r="B37" i="3"/>
  <c r="C37" i="3"/>
  <c r="G37" i="3"/>
  <c r="L37" i="3"/>
  <c r="E37" i="3" s="1"/>
  <c r="N37" i="3"/>
  <c r="F37" i="3" s="1"/>
  <c r="P37" i="3"/>
  <c r="H37" i="3" s="1"/>
  <c r="Q37" i="3"/>
  <c r="I37" i="3" s="1"/>
  <c r="B38" i="3"/>
  <c r="C38" i="3"/>
  <c r="G38" i="3"/>
  <c r="L38" i="3"/>
  <c r="E38" i="3" s="1"/>
  <c r="N38" i="3"/>
  <c r="F38" i="3" s="1"/>
  <c r="P38" i="3"/>
  <c r="H38" i="3" s="1"/>
  <c r="Q38" i="3"/>
  <c r="I38" i="3" s="1"/>
  <c r="B39" i="3"/>
  <c r="C39" i="3"/>
  <c r="G39" i="3"/>
  <c r="L39" i="3"/>
  <c r="E39" i="3" s="1"/>
  <c r="N39" i="3"/>
  <c r="F39" i="3" s="1"/>
  <c r="P39" i="3"/>
  <c r="H39" i="3" s="1"/>
  <c r="Q39" i="3"/>
  <c r="I39" i="3" s="1"/>
  <c r="B40" i="3"/>
  <c r="C40" i="3"/>
  <c r="G40" i="3"/>
  <c r="L40" i="3"/>
  <c r="E40" i="3" s="1"/>
  <c r="N40" i="3"/>
  <c r="F40" i="3" s="1"/>
  <c r="P40" i="3"/>
  <c r="H40" i="3" s="1"/>
  <c r="Q40" i="3"/>
  <c r="I40" i="3" s="1"/>
  <c r="B41" i="3"/>
  <c r="C41" i="3"/>
  <c r="G41" i="3"/>
  <c r="L41" i="3"/>
  <c r="N41" i="3"/>
  <c r="F41" i="3" s="1"/>
  <c r="P41" i="3"/>
  <c r="H41" i="3" s="1"/>
  <c r="Q41" i="3"/>
  <c r="I41" i="3" s="1"/>
  <c r="B42" i="3"/>
  <c r="C42" i="3"/>
  <c r="G42" i="3"/>
  <c r="L42" i="3"/>
  <c r="E42" i="3" s="1"/>
  <c r="N42" i="3"/>
  <c r="F42" i="3" s="1"/>
  <c r="P42" i="3"/>
  <c r="H42" i="3" s="1"/>
  <c r="Q42" i="3"/>
  <c r="I42" i="3" s="1"/>
  <c r="B43" i="3"/>
  <c r="C43" i="3"/>
  <c r="G43" i="3"/>
  <c r="L43" i="3"/>
  <c r="E43" i="3" s="1"/>
  <c r="N43" i="3"/>
  <c r="F43" i="3" s="1"/>
  <c r="P43" i="3"/>
  <c r="H43" i="3" s="1"/>
  <c r="Q43" i="3"/>
  <c r="I43" i="3" s="1"/>
  <c r="B44" i="3"/>
  <c r="C44" i="3"/>
  <c r="G44" i="3"/>
  <c r="L44" i="3"/>
  <c r="E44" i="3" s="1"/>
  <c r="N44" i="3"/>
  <c r="F44" i="3" s="1"/>
  <c r="P44" i="3"/>
  <c r="H44" i="3" s="1"/>
  <c r="Q44" i="3"/>
  <c r="I44" i="3" s="1"/>
  <c r="B45" i="3"/>
  <c r="C45" i="3"/>
  <c r="G45" i="3"/>
  <c r="L45" i="3"/>
  <c r="E45" i="3" s="1"/>
  <c r="N45" i="3"/>
  <c r="F45" i="3" s="1"/>
  <c r="P45" i="3"/>
  <c r="H45" i="3" s="1"/>
  <c r="Q45" i="3"/>
  <c r="I45" i="3" s="1"/>
  <c r="B46" i="3"/>
  <c r="C46" i="3"/>
  <c r="G46" i="3"/>
  <c r="L46" i="3"/>
  <c r="E46" i="3" s="1"/>
  <c r="N46" i="3"/>
  <c r="F46" i="3" s="1"/>
  <c r="P46" i="3"/>
  <c r="H46" i="3" s="1"/>
  <c r="Q46" i="3"/>
  <c r="I46" i="3" s="1"/>
  <c r="B47" i="3"/>
  <c r="C47" i="3"/>
  <c r="G47" i="3"/>
  <c r="L47" i="3"/>
  <c r="E47" i="3" s="1"/>
  <c r="N47" i="3"/>
  <c r="F47" i="3" s="1"/>
  <c r="P47" i="3"/>
  <c r="H47" i="3" s="1"/>
  <c r="Q47" i="3"/>
  <c r="I47" i="3" s="1"/>
  <c r="B48" i="3"/>
  <c r="C48" i="3"/>
  <c r="G48" i="3"/>
  <c r="L48" i="3"/>
  <c r="E48" i="3" s="1"/>
  <c r="N48" i="3"/>
  <c r="F48" i="3" s="1"/>
  <c r="P48" i="3"/>
  <c r="H48" i="3" s="1"/>
  <c r="Q48" i="3"/>
  <c r="I48" i="3" s="1"/>
  <c r="B49" i="3"/>
  <c r="C49" i="3"/>
  <c r="G49" i="3"/>
  <c r="L49" i="3"/>
  <c r="E49" i="3" s="1"/>
  <c r="N49" i="3"/>
  <c r="F49" i="3" s="1"/>
  <c r="P49" i="3"/>
  <c r="H49" i="3" s="1"/>
  <c r="Q49" i="3"/>
  <c r="I49" i="3" s="1"/>
  <c r="B50" i="3"/>
  <c r="C50" i="3"/>
  <c r="G50" i="3"/>
  <c r="L50" i="3"/>
  <c r="E50" i="3" s="1"/>
  <c r="N50" i="3"/>
  <c r="F50" i="3" s="1"/>
  <c r="P50" i="3"/>
  <c r="H50" i="3" s="1"/>
  <c r="Q50" i="3"/>
  <c r="I50" i="3" s="1"/>
  <c r="B51" i="3"/>
  <c r="C51" i="3"/>
  <c r="G51" i="3"/>
  <c r="L51" i="3"/>
  <c r="E51" i="3" s="1"/>
  <c r="N51" i="3"/>
  <c r="F51" i="3" s="1"/>
  <c r="P51" i="3"/>
  <c r="H51" i="3" s="1"/>
  <c r="Q51" i="3"/>
  <c r="I51" i="3" s="1"/>
  <c r="B52" i="3"/>
  <c r="C52" i="3"/>
  <c r="G52" i="3"/>
  <c r="L52" i="3"/>
  <c r="E52" i="3" s="1"/>
  <c r="N52" i="3"/>
  <c r="F52" i="3" s="1"/>
  <c r="P52" i="3"/>
  <c r="H52" i="3" s="1"/>
  <c r="Q52" i="3"/>
  <c r="I52" i="3" s="1"/>
  <c r="B53" i="3"/>
  <c r="C53" i="3"/>
  <c r="G53" i="3"/>
  <c r="L53" i="3"/>
  <c r="E53" i="3" s="1"/>
  <c r="N53" i="3"/>
  <c r="F53" i="3" s="1"/>
  <c r="P53" i="3"/>
  <c r="H53" i="3" s="1"/>
  <c r="Q53" i="3"/>
  <c r="I53" i="3" s="1"/>
  <c r="B54" i="3"/>
  <c r="C54" i="3"/>
  <c r="G54" i="3"/>
  <c r="L54" i="3"/>
  <c r="E54" i="3" s="1"/>
  <c r="N54" i="3"/>
  <c r="F54" i="3" s="1"/>
  <c r="P54" i="3"/>
  <c r="H54" i="3" s="1"/>
  <c r="Q54" i="3"/>
  <c r="I54" i="3" s="1"/>
  <c r="B55" i="3"/>
  <c r="C55" i="3"/>
  <c r="G55" i="3"/>
  <c r="L55" i="3"/>
  <c r="E55" i="3" s="1"/>
  <c r="N55" i="3"/>
  <c r="F55" i="3" s="1"/>
  <c r="P55" i="3"/>
  <c r="H55" i="3" s="1"/>
  <c r="Q55" i="3"/>
  <c r="I55" i="3" s="1"/>
  <c r="B56" i="3"/>
  <c r="C56" i="3"/>
  <c r="G56" i="3"/>
  <c r="L56" i="3"/>
  <c r="D56" i="3" s="1"/>
  <c r="N56" i="3"/>
  <c r="F56" i="3" s="1"/>
  <c r="P56" i="3"/>
  <c r="H56" i="3" s="1"/>
  <c r="Q56" i="3"/>
  <c r="I56" i="3" s="1"/>
  <c r="B57" i="3"/>
  <c r="C57" i="3"/>
  <c r="G57" i="3"/>
  <c r="L57" i="3"/>
  <c r="E57" i="3" s="1"/>
  <c r="N57" i="3"/>
  <c r="F57" i="3" s="1"/>
  <c r="P57" i="3"/>
  <c r="H57" i="3" s="1"/>
  <c r="Q57" i="3"/>
  <c r="I57" i="3" s="1"/>
  <c r="B58" i="3"/>
  <c r="C58" i="3"/>
  <c r="G58" i="3"/>
  <c r="L58" i="3"/>
  <c r="E58" i="3" s="1"/>
  <c r="N58" i="3"/>
  <c r="F58" i="3" s="1"/>
  <c r="P58" i="3"/>
  <c r="H58" i="3" s="1"/>
  <c r="Q58" i="3"/>
  <c r="I58" i="3" s="1"/>
  <c r="B59" i="3"/>
  <c r="C59" i="3"/>
  <c r="G59" i="3"/>
  <c r="L59" i="3"/>
  <c r="E59" i="3" s="1"/>
  <c r="N59" i="3"/>
  <c r="F59" i="3" s="1"/>
  <c r="P59" i="3"/>
  <c r="H59" i="3" s="1"/>
  <c r="Q59" i="3"/>
  <c r="I59" i="3" s="1"/>
  <c r="B60" i="3"/>
  <c r="C60" i="3"/>
  <c r="G60" i="3"/>
  <c r="L60" i="3"/>
  <c r="D60" i="3" s="1"/>
  <c r="N60" i="3"/>
  <c r="F60" i="3" s="1"/>
  <c r="P60" i="3"/>
  <c r="H60" i="3" s="1"/>
  <c r="Q60" i="3"/>
  <c r="I60" i="3" s="1"/>
  <c r="B61" i="3"/>
  <c r="C61" i="3"/>
  <c r="G61" i="3"/>
  <c r="L61" i="3"/>
  <c r="E61" i="3" s="1"/>
  <c r="N61" i="3"/>
  <c r="F61" i="3" s="1"/>
  <c r="P61" i="3"/>
  <c r="H61" i="3" s="1"/>
  <c r="Q61" i="3"/>
  <c r="I61" i="3" s="1"/>
  <c r="B62" i="3"/>
  <c r="C62" i="3"/>
  <c r="G62" i="3"/>
  <c r="L62" i="3"/>
  <c r="E62" i="3" s="1"/>
  <c r="N62" i="3"/>
  <c r="F62" i="3" s="1"/>
  <c r="P62" i="3"/>
  <c r="H62" i="3" s="1"/>
  <c r="Q62" i="3"/>
  <c r="I62" i="3" s="1"/>
  <c r="B63" i="3"/>
  <c r="C63" i="3"/>
  <c r="G63" i="3"/>
  <c r="L63" i="3"/>
  <c r="E63" i="3" s="1"/>
  <c r="N63" i="3"/>
  <c r="F63" i="3" s="1"/>
  <c r="P63" i="3"/>
  <c r="H63" i="3" s="1"/>
  <c r="Q63" i="3"/>
  <c r="I63" i="3" s="1"/>
  <c r="B64" i="3"/>
  <c r="C64" i="3"/>
  <c r="G64" i="3"/>
  <c r="L64" i="3"/>
  <c r="D64" i="3" s="1"/>
  <c r="N64" i="3"/>
  <c r="F64" i="3" s="1"/>
  <c r="P64" i="3"/>
  <c r="H64" i="3" s="1"/>
  <c r="Q64" i="3"/>
  <c r="I64" i="3" s="1"/>
  <c r="B65" i="3"/>
  <c r="C65" i="3"/>
  <c r="G65" i="3"/>
  <c r="L65" i="3"/>
  <c r="E65" i="3" s="1"/>
  <c r="N65" i="3"/>
  <c r="F65" i="3" s="1"/>
  <c r="P65" i="3"/>
  <c r="H65" i="3" s="1"/>
  <c r="Q65" i="3"/>
  <c r="I65" i="3" s="1"/>
  <c r="B66" i="3"/>
  <c r="C66" i="3"/>
  <c r="G66" i="3"/>
  <c r="L66" i="3"/>
  <c r="E66" i="3" s="1"/>
  <c r="N66" i="3"/>
  <c r="F66" i="3" s="1"/>
  <c r="P66" i="3"/>
  <c r="H66" i="3" s="1"/>
  <c r="Q66" i="3"/>
  <c r="I66" i="3" s="1"/>
  <c r="B67" i="3"/>
  <c r="C67" i="3"/>
  <c r="G67" i="3"/>
  <c r="L67" i="3"/>
  <c r="E67" i="3" s="1"/>
  <c r="N67" i="3"/>
  <c r="F67" i="3" s="1"/>
  <c r="P67" i="3"/>
  <c r="H67" i="3" s="1"/>
  <c r="Q67" i="3"/>
  <c r="I67" i="3" s="1"/>
  <c r="B68" i="3"/>
  <c r="C68" i="3"/>
  <c r="G68" i="3"/>
  <c r="L68" i="3"/>
  <c r="D68" i="3" s="1"/>
  <c r="N68" i="3"/>
  <c r="F68" i="3" s="1"/>
  <c r="P68" i="3"/>
  <c r="H68" i="3" s="1"/>
  <c r="Q68" i="3"/>
  <c r="I68" i="3" s="1"/>
  <c r="B69" i="3"/>
  <c r="C69" i="3"/>
  <c r="G69" i="3"/>
  <c r="L69" i="3"/>
  <c r="E69" i="3" s="1"/>
  <c r="N69" i="3"/>
  <c r="F69" i="3" s="1"/>
  <c r="P69" i="3"/>
  <c r="H69" i="3" s="1"/>
  <c r="Q69" i="3"/>
  <c r="I69" i="3" s="1"/>
  <c r="B70" i="3"/>
  <c r="C70" i="3"/>
  <c r="G70" i="3"/>
  <c r="L70" i="3"/>
  <c r="E70" i="3" s="1"/>
  <c r="N70" i="3"/>
  <c r="F70" i="3" s="1"/>
  <c r="P70" i="3"/>
  <c r="H70" i="3" s="1"/>
  <c r="Q70" i="3"/>
  <c r="I70" i="3" s="1"/>
  <c r="B71" i="3"/>
  <c r="C71" i="3"/>
  <c r="G71" i="3"/>
  <c r="L71" i="3"/>
  <c r="E71" i="3" s="1"/>
  <c r="N71" i="3"/>
  <c r="F71" i="3" s="1"/>
  <c r="P71" i="3"/>
  <c r="H71" i="3" s="1"/>
  <c r="Q71" i="3"/>
  <c r="I71" i="3" s="1"/>
  <c r="B72" i="3"/>
  <c r="C72" i="3"/>
  <c r="G72" i="3"/>
  <c r="L72" i="3"/>
  <c r="D72" i="3" s="1"/>
  <c r="N72" i="3"/>
  <c r="F72" i="3" s="1"/>
  <c r="P72" i="3"/>
  <c r="H72" i="3" s="1"/>
  <c r="Q72" i="3"/>
  <c r="I72" i="3" s="1"/>
  <c r="B73" i="3"/>
  <c r="C73" i="3"/>
  <c r="G73" i="3"/>
  <c r="L73" i="3"/>
  <c r="E73" i="3" s="1"/>
  <c r="N73" i="3"/>
  <c r="F73" i="3" s="1"/>
  <c r="P73" i="3"/>
  <c r="H73" i="3" s="1"/>
  <c r="Q73" i="3"/>
  <c r="I73" i="3" s="1"/>
  <c r="B74" i="3"/>
  <c r="C74" i="3"/>
  <c r="G74" i="3"/>
  <c r="L74" i="3"/>
  <c r="E74" i="3" s="1"/>
  <c r="N74" i="3"/>
  <c r="F74" i="3" s="1"/>
  <c r="P74" i="3"/>
  <c r="H74" i="3" s="1"/>
  <c r="Q74" i="3"/>
  <c r="I74" i="3" s="1"/>
  <c r="B75" i="3"/>
  <c r="C75" i="3"/>
  <c r="G75" i="3"/>
  <c r="L75" i="3"/>
  <c r="E75" i="3" s="1"/>
  <c r="N75" i="3"/>
  <c r="F75" i="3" s="1"/>
  <c r="P75" i="3"/>
  <c r="H75" i="3" s="1"/>
  <c r="Q75" i="3"/>
  <c r="I75" i="3" s="1"/>
  <c r="B76" i="3"/>
  <c r="C76" i="3"/>
  <c r="G76" i="3"/>
  <c r="L76" i="3"/>
  <c r="D76" i="3" s="1"/>
  <c r="N76" i="3"/>
  <c r="F76" i="3" s="1"/>
  <c r="P76" i="3"/>
  <c r="H76" i="3" s="1"/>
  <c r="Q76" i="3"/>
  <c r="I76" i="3" s="1"/>
  <c r="B77" i="3"/>
  <c r="C77" i="3"/>
  <c r="G77" i="3"/>
  <c r="L77" i="3"/>
  <c r="E77" i="3" s="1"/>
  <c r="N77" i="3"/>
  <c r="F77" i="3" s="1"/>
  <c r="P77" i="3"/>
  <c r="H77" i="3" s="1"/>
  <c r="Q77" i="3"/>
  <c r="I77" i="3" s="1"/>
  <c r="B78" i="3"/>
  <c r="C78" i="3"/>
  <c r="G78" i="3"/>
  <c r="L78" i="3"/>
  <c r="E78" i="3" s="1"/>
  <c r="N78" i="3"/>
  <c r="F78" i="3" s="1"/>
  <c r="P78" i="3"/>
  <c r="H78" i="3" s="1"/>
  <c r="Q78" i="3"/>
  <c r="I78" i="3" s="1"/>
  <c r="B79" i="3"/>
  <c r="C79" i="3"/>
  <c r="G79" i="3"/>
  <c r="L79" i="3"/>
  <c r="E79" i="3" s="1"/>
  <c r="N79" i="3"/>
  <c r="F79" i="3" s="1"/>
  <c r="P79" i="3"/>
  <c r="H79" i="3" s="1"/>
  <c r="Q79" i="3"/>
  <c r="I79" i="3" s="1"/>
  <c r="B80" i="3"/>
  <c r="C80" i="3"/>
  <c r="G80" i="3"/>
  <c r="L80" i="3"/>
  <c r="D80" i="3" s="1"/>
  <c r="N80" i="3"/>
  <c r="F80" i="3" s="1"/>
  <c r="P80" i="3"/>
  <c r="H80" i="3" s="1"/>
  <c r="Q80" i="3"/>
  <c r="I80" i="3" s="1"/>
  <c r="B81" i="3"/>
  <c r="C81" i="3"/>
  <c r="G81" i="3"/>
  <c r="L81" i="3"/>
  <c r="E81" i="3" s="1"/>
  <c r="N81" i="3"/>
  <c r="F81" i="3" s="1"/>
  <c r="P81" i="3"/>
  <c r="H81" i="3" s="1"/>
  <c r="Q81" i="3"/>
  <c r="I81" i="3" s="1"/>
  <c r="B82" i="3"/>
  <c r="C82" i="3"/>
  <c r="G82" i="3"/>
  <c r="L82" i="3"/>
  <c r="E82" i="3" s="1"/>
  <c r="N82" i="3"/>
  <c r="F82" i="3" s="1"/>
  <c r="P82" i="3"/>
  <c r="H82" i="3" s="1"/>
  <c r="Q82" i="3"/>
  <c r="I82" i="3" s="1"/>
  <c r="B83" i="3"/>
  <c r="C83" i="3"/>
  <c r="G83" i="3"/>
  <c r="L83" i="3"/>
  <c r="E83" i="3" s="1"/>
  <c r="N83" i="3"/>
  <c r="F83" i="3" s="1"/>
  <c r="P83" i="3"/>
  <c r="H83" i="3" s="1"/>
  <c r="Q83" i="3"/>
  <c r="I83" i="3" s="1"/>
  <c r="B84" i="3"/>
  <c r="C84" i="3"/>
  <c r="G84" i="3"/>
  <c r="L84" i="3"/>
  <c r="E84" i="3" s="1"/>
  <c r="N84" i="3"/>
  <c r="F84" i="3" s="1"/>
  <c r="P84" i="3"/>
  <c r="H84" i="3" s="1"/>
  <c r="Q84" i="3"/>
  <c r="I84" i="3" s="1"/>
  <c r="B85" i="3"/>
  <c r="C85" i="3"/>
  <c r="G85" i="3"/>
  <c r="L85" i="3"/>
  <c r="E85" i="3" s="1"/>
  <c r="N85" i="3"/>
  <c r="F85" i="3" s="1"/>
  <c r="P85" i="3"/>
  <c r="H85" i="3" s="1"/>
  <c r="Q85" i="3"/>
  <c r="I85" i="3" s="1"/>
  <c r="B86" i="3"/>
  <c r="C86" i="3"/>
  <c r="G86" i="3"/>
  <c r="L86" i="3"/>
  <c r="E86" i="3" s="1"/>
  <c r="N86" i="3"/>
  <c r="F86" i="3" s="1"/>
  <c r="P86" i="3"/>
  <c r="H86" i="3" s="1"/>
  <c r="Q86" i="3"/>
  <c r="I86" i="3" s="1"/>
  <c r="B87" i="3"/>
  <c r="C87" i="3"/>
  <c r="G87" i="3"/>
  <c r="L87" i="3"/>
  <c r="D87" i="3" s="1"/>
  <c r="N87" i="3"/>
  <c r="F87" i="3" s="1"/>
  <c r="P87" i="3"/>
  <c r="H87" i="3" s="1"/>
  <c r="Q87" i="3"/>
  <c r="I87" i="3" s="1"/>
  <c r="B88" i="3"/>
  <c r="C88" i="3"/>
  <c r="G88" i="3"/>
  <c r="L88" i="3"/>
  <c r="E88" i="3" s="1"/>
  <c r="N88" i="3"/>
  <c r="F88" i="3" s="1"/>
  <c r="P88" i="3"/>
  <c r="H88" i="3" s="1"/>
  <c r="Q88" i="3"/>
  <c r="I88" i="3" s="1"/>
  <c r="B89" i="3"/>
  <c r="C89" i="3"/>
  <c r="G89" i="3"/>
  <c r="L89" i="3"/>
  <c r="E89" i="3" s="1"/>
  <c r="N89" i="3"/>
  <c r="F89" i="3" s="1"/>
  <c r="P89" i="3"/>
  <c r="H89" i="3" s="1"/>
  <c r="Q89" i="3"/>
  <c r="I89" i="3" s="1"/>
  <c r="B90" i="3"/>
  <c r="C90" i="3"/>
  <c r="G90" i="3"/>
  <c r="L90" i="3"/>
  <c r="E90" i="3" s="1"/>
  <c r="N90" i="3"/>
  <c r="F90" i="3" s="1"/>
  <c r="P90" i="3"/>
  <c r="H90" i="3" s="1"/>
  <c r="Q90" i="3"/>
  <c r="I90" i="3" s="1"/>
  <c r="B91" i="3"/>
  <c r="C91" i="3"/>
  <c r="G91" i="3"/>
  <c r="L91" i="3"/>
  <c r="E91" i="3" s="1"/>
  <c r="N91" i="3"/>
  <c r="F91" i="3" s="1"/>
  <c r="P91" i="3"/>
  <c r="H91" i="3" s="1"/>
  <c r="Q91" i="3"/>
  <c r="I91" i="3" s="1"/>
  <c r="B92" i="3"/>
  <c r="C92" i="3"/>
  <c r="G92" i="3"/>
  <c r="L92" i="3"/>
  <c r="D92" i="3" s="1"/>
  <c r="N92" i="3"/>
  <c r="F92" i="3" s="1"/>
  <c r="P92" i="3"/>
  <c r="H92" i="3" s="1"/>
  <c r="Q92" i="3"/>
  <c r="I92" i="3" s="1"/>
  <c r="B93" i="3"/>
  <c r="C93" i="3"/>
  <c r="G93" i="3"/>
  <c r="L93" i="3"/>
  <c r="E93" i="3" s="1"/>
  <c r="N93" i="3"/>
  <c r="F93" i="3" s="1"/>
  <c r="P93" i="3"/>
  <c r="H93" i="3" s="1"/>
  <c r="Q93" i="3"/>
  <c r="I93" i="3" s="1"/>
  <c r="D90" i="3" l="1"/>
  <c r="D73" i="3"/>
  <c r="E72" i="3"/>
  <c r="D88" i="3"/>
  <c r="D57" i="3"/>
  <c r="E56" i="3"/>
  <c r="D89" i="3"/>
  <c r="D31" i="3"/>
  <c r="D30" i="3"/>
  <c r="D29" i="3"/>
  <c r="D28" i="3"/>
  <c r="D81" i="3"/>
  <c r="E80" i="3"/>
  <c r="D65" i="3"/>
  <c r="E64" i="3"/>
  <c r="D93" i="3"/>
  <c r="D50" i="3"/>
  <c r="D49" i="3"/>
  <c r="D48" i="3"/>
  <c r="D47" i="3"/>
  <c r="D15" i="3"/>
  <c r="D14" i="3"/>
  <c r="D13" i="3"/>
  <c r="D12" i="3"/>
  <c r="D84" i="3"/>
  <c r="D77" i="3"/>
  <c r="E76" i="3"/>
  <c r="D69" i="3"/>
  <c r="E68" i="3"/>
  <c r="D61" i="3"/>
  <c r="E60" i="3"/>
  <c r="D91" i="3"/>
  <c r="D85" i="3"/>
  <c r="D82" i="3"/>
  <c r="D78" i="3"/>
  <c r="D74" i="3"/>
  <c r="D70" i="3"/>
  <c r="D66" i="3"/>
  <c r="D62" i="3"/>
  <c r="D58" i="3"/>
  <c r="D54" i="3"/>
  <c r="D53" i="3"/>
  <c r="D42" i="3"/>
  <c r="D40" i="3"/>
  <c r="D39" i="3"/>
  <c r="D38" i="3"/>
  <c r="D37" i="3"/>
  <c r="D36" i="3"/>
  <c r="D23" i="3"/>
  <c r="D22" i="3"/>
  <c r="D21" i="3"/>
  <c r="D20" i="3"/>
  <c r="E87" i="3"/>
  <c r="D86" i="3"/>
  <c r="E25" i="3"/>
  <c r="D25" i="3"/>
  <c r="E92" i="3"/>
  <c r="D83" i="3"/>
  <c r="D79" i="3"/>
  <c r="D75" i="3"/>
  <c r="D71" i="3"/>
  <c r="D67" i="3"/>
  <c r="D63" i="3"/>
  <c r="D59" i="3"/>
  <c r="D55" i="3"/>
  <c r="D51" i="3"/>
  <c r="D44" i="3"/>
  <c r="D43" i="3"/>
  <c r="E35" i="3"/>
  <c r="D35" i="3"/>
  <c r="E24" i="3"/>
  <c r="D24" i="3"/>
  <c r="E32" i="3"/>
  <c r="D32" i="3"/>
  <c r="E16" i="3"/>
  <c r="D16" i="3"/>
  <c r="D46" i="3"/>
  <c r="D45" i="3"/>
  <c r="E41" i="3"/>
  <c r="D41" i="3"/>
  <c r="E34" i="3"/>
  <c r="D34" i="3"/>
  <c r="E33" i="3"/>
  <c r="D33" i="3"/>
  <c r="E17" i="3"/>
  <c r="D17" i="3"/>
  <c r="D27" i="3"/>
  <c r="D19" i="3"/>
  <c r="D11" i="3"/>
  <c r="D26" i="3"/>
  <c r="D18" i="3"/>
  <c r="D52" i="3"/>
  <c r="R46" i="1" l="1"/>
  <c r="P46" i="1"/>
  <c r="K46" i="1"/>
  <c r="I46" i="1"/>
  <c r="G46" i="1"/>
  <c r="E46" i="1"/>
  <c r="C46" i="1"/>
  <c r="T45" i="1"/>
  <c r="M45" i="1"/>
  <c r="T44" i="1"/>
  <c r="M44" i="1"/>
  <c r="T43" i="1"/>
  <c r="M43" i="1"/>
  <c r="T42" i="1"/>
  <c r="M42" i="1"/>
  <c r="T41" i="1"/>
  <c r="M41" i="1"/>
  <c r="T40" i="1"/>
  <c r="M40" i="1"/>
  <c r="T39" i="1"/>
  <c r="M39" i="1"/>
  <c r="T38" i="1"/>
  <c r="M38" i="1"/>
  <c r="T37" i="1"/>
  <c r="M37" i="1"/>
  <c r="T36" i="1"/>
  <c r="M36" i="1"/>
  <c r="T35" i="1"/>
  <c r="M35" i="1"/>
  <c r="T34" i="1"/>
  <c r="M34" i="1"/>
  <c r="T33" i="1"/>
  <c r="M33" i="1"/>
  <c r="T32" i="1"/>
  <c r="M32" i="1"/>
  <c r="T31" i="1"/>
  <c r="M31" i="1"/>
  <c r="T30" i="1"/>
  <c r="T29" i="1"/>
  <c r="M29" i="1"/>
  <c r="T28" i="1"/>
  <c r="M28" i="1"/>
  <c r="T27" i="1"/>
  <c r="M27" i="1"/>
  <c r="T26" i="1"/>
  <c r="M26" i="1"/>
  <c r="T25" i="1"/>
  <c r="M25" i="1"/>
  <c r="S17" i="1"/>
  <c r="R17" i="1"/>
  <c r="Q17" i="1"/>
  <c r="P17" i="1"/>
  <c r="L17" i="1"/>
  <c r="K17" i="1"/>
  <c r="J17" i="1"/>
  <c r="I17" i="1"/>
  <c r="H17" i="1"/>
  <c r="G17" i="1"/>
  <c r="F17" i="1"/>
  <c r="E17" i="1"/>
  <c r="D17" i="1"/>
  <c r="C17" i="1"/>
  <c r="N16" i="1"/>
  <c r="M16" i="1"/>
  <c r="N15" i="1"/>
  <c r="M15" i="1"/>
  <c r="N14" i="1"/>
  <c r="M14" i="1"/>
  <c r="U13" i="1"/>
  <c r="T13" i="1"/>
  <c r="N13" i="1"/>
  <c r="M13" i="1"/>
  <c r="U12" i="1"/>
  <c r="T12" i="1"/>
  <c r="N12" i="1"/>
  <c r="M12" i="1"/>
  <c r="U11" i="1"/>
  <c r="U17" i="1" s="1"/>
  <c r="T11" i="1"/>
  <c r="N11" i="1"/>
  <c r="M11" i="1"/>
  <c r="T46" i="1" l="1"/>
  <c r="E18" i="1"/>
  <c r="I18" i="1"/>
  <c r="P18" i="1"/>
  <c r="T17" i="1"/>
  <c r="T18" i="1" s="1"/>
  <c r="M17" i="1"/>
  <c r="C18" i="1"/>
  <c r="G18" i="1"/>
  <c r="K18" i="1"/>
  <c r="R18" i="1"/>
  <c r="N17" i="1"/>
  <c r="M46" i="1"/>
  <c r="M18" i="1" l="1"/>
  <c r="Q49" i="1" s="1"/>
  <c r="F6" i="3"/>
  <c r="E3" i="2" l="1"/>
  <c r="D8" i="2" l="1"/>
  <c r="Q10" i="3" l="1"/>
  <c r="P10" i="3"/>
  <c r="N10" i="3"/>
  <c r="B2" i="2" l="1"/>
  <c r="P19" i="1" l="1"/>
  <c r="R19" i="1"/>
  <c r="I19" i="1"/>
  <c r="G19" i="1"/>
  <c r="K19" i="1"/>
  <c r="E19" i="1"/>
  <c r="H93" i="2"/>
  <c r="H92" i="2"/>
  <c r="H91" i="2"/>
  <c r="H90" i="2"/>
  <c r="I8" i="2"/>
  <c r="G8" i="2"/>
  <c r="I7" i="2" s="1"/>
  <c r="C19" i="1" s="1"/>
  <c r="J93" i="2" l="1"/>
  <c r="J91" i="2"/>
  <c r="J92" i="2"/>
  <c r="T49" i="1"/>
  <c r="I5" i="2" s="1"/>
  <c r="H94" i="2"/>
  <c r="J90" i="2"/>
  <c r="J94" i="2" l="1"/>
  <c r="I94" i="2" s="1"/>
  <c r="F10" i="3" l="1"/>
  <c r="H10" i="3"/>
  <c r="I10" i="3"/>
  <c r="G10" i="3" l="1"/>
  <c r="L10" i="3" l="1"/>
  <c r="B10" i="3"/>
  <c r="C10" i="3" l="1"/>
  <c r="D10" i="3" l="1"/>
  <c r="E10" i="3" l="1"/>
</calcChain>
</file>

<file path=xl/sharedStrings.xml><?xml version="1.0" encoding="utf-8"?>
<sst xmlns="http://schemas.openxmlformats.org/spreadsheetml/2006/main" count="170" uniqueCount="111">
  <si>
    <t>① 学年・男女別一覧表</t>
  </si>
  <si>
    <t>小学校</t>
  </si>
  <si>
    <t>中学校</t>
  </si>
  <si>
    <t>合　計</t>
  </si>
  <si>
    <t>男</t>
  </si>
  <si>
    <t>女</t>
  </si>
  <si>
    <t>１年</t>
  </si>
  <si>
    <t>２年</t>
  </si>
  <si>
    <t>３年</t>
  </si>
  <si>
    <t>４年</t>
  </si>
  <si>
    <t>５年</t>
  </si>
  <si>
    <t>６年</t>
  </si>
  <si>
    <t>小計</t>
  </si>
  <si>
    <t>合計</t>
  </si>
  <si>
    <t>割合</t>
  </si>
  <si>
    <t>20カ国　16言語</t>
  </si>
  <si>
    <t>ブラジル</t>
  </si>
  <si>
    <t>中国(台湾)</t>
  </si>
  <si>
    <t>韓国</t>
  </si>
  <si>
    <t>タイ</t>
  </si>
  <si>
    <t>ペルー</t>
  </si>
  <si>
    <t>ボリビア</t>
  </si>
  <si>
    <t>コロンビア</t>
  </si>
  <si>
    <t>アメリカ</t>
  </si>
  <si>
    <t>イギリス</t>
  </si>
  <si>
    <t>インド</t>
  </si>
  <si>
    <t>ルーマニア</t>
  </si>
  <si>
    <t>イラン</t>
  </si>
  <si>
    <t>トルコ</t>
  </si>
  <si>
    <t>ウクライナ</t>
  </si>
  <si>
    <t>インドネシア</t>
  </si>
  <si>
    <t>ネパール</t>
  </si>
  <si>
    <t>※　（　）内は，外国にルーツをもつ日本国籍・二重国籍児童生徒数</t>
  </si>
  <si>
    <t>人</t>
  </si>
  <si>
    <t>○　岩倉市全体で日本語教育が必要な外国人・日本国籍児童生徒の合計は，</t>
  </si>
  <si>
    <t>岩倉東小学校</t>
  </si>
  <si>
    <t>全校児童数</t>
  </si>
  <si>
    <t>学年</t>
  </si>
  <si>
    <t>名　　前</t>
  </si>
  <si>
    <t>国　　籍</t>
  </si>
  <si>
    <t>母　語</t>
  </si>
  <si>
    <t>性別</t>
  </si>
  <si>
    <t>日本語</t>
  </si>
  <si>
    <t>ｽﾃｯﾌﾟ</t>
  </si>
  <si>
    <t>ポルトガル語</t>
  </si>
  <si>
    <t>通訳</t>
  </si>
  <si>
    <t>指導期間</t>
  </si>
  <si>
    <t>フィリピン</t>
  </si>
  <si>
    <t>パキスタン</t>
  </si>
  <si>
    <t>★－－－項目別指導もしくは，到達度テストのみ実施</t>
  </si>
  <si>
    <t>S1</t>
  </si>
  <si>
    <t>☆－－－学校生活適応指導（集中初期指導）該当児童生徒</t>
  </si>
  <si>
    <t>S2</t>
  </si>
  <si>
    <t>S3</t>
  </si>
  <si>
    <t>◎－－－日本語能力試験指導のみ</t>
  </si>
  <si>
    <t>S4</t>
  </si>
  <si>
    <t>学校名</t>
  </si>
  <si>
    <t>岩倉市立岩倉東小学校</t>
  </si>
  <si>
    <t>学校長</t>
  </si>
  <si>
    <t>三浦　光俊</t>
  </si>
  <si>
    <t>提出日</t>
  </si>
  <si>
    <t>指導レベル</t>
  </si>
  <si>
    <t>指導時間</t>
  </si>
  <si>
    <t>指導形態</t>
  </si>
  <si>
    <t>指導者</t>
  </si>
  <si>
    <t>ステップ0</t>
  </si>
  <si>
    <t>ステップ1</t>
  </si>
  <si>
    <t>ステップ2</t>
  </si>
  <si>
    <t>ステップ3</t>
  </si>
  <si>
    <t>ステップ4</t>
  </si>
  <si>
    <t>教科の補習</t>
  </si>
  <si>
    <t>週4時間</t>
  </si>
  <si>
    <t>週3時間</t>
  </si>
  <si>
    <t>週2時間</t>
  </si>
  <si>
    <t>グループ</t>
  </si>
  <si>
    <t>個別</t>
  </si>
  <si>
    <t>グループ/個別</t>
  </si>
  <si>
    <t>①ステップ0－学校生活適応指導，②ステップ1－初期指導，③ステップ2－初級指導</t>
  </si>
  <si>
    <t>日本語教育が必要な児童数</t>
    <rPh sb="0" eb="3">
      <t>ニホンゴ</t>
    </rPh>
    <rPh sb="3" eb="5">
      <t>キョウイク</t>
    </rPh>
    <rPh sb="6" eb="8">
      <t>ヒツヨウ</t>
    </rPh>
    <phoneticPr fontId="19"/>
  </si>
  <si>
    <t>東小</t>
    <rPh sb="0" eb="1">
      <t>ヒガシ</t>
    </rPh>
    <rPh sb="1" eb="2">
      <t>ショウ</t>
    </rPh>
    <phoneticPr fontId="19"/>
  </si>
  <si>
    <t>北小</t>
    <rPh sb="0" eb="2">
      <t>キタショウ</t>
    </rPh>
    <phoneticPr fontId="19"/>
  </si>
  <si>
    <t>五条川小</t>
    <rPh sb="0" eb="3">
      <t>ゴジョウガワ</t>
    </rPh>
    <rPh sb="3" eb="4">
      <t>ショウ</t>
    </rPh>
    <phoneticPr fontId="19"/>
  </si>
  <si>
    <t>南小</t>
    <rPh sb="0" eb="2">
      <t>ミナミショウ</t>
    </rPh>
    <phoneticPr fontId="19"/>
  </si>
  <si>
    <t>南中</t>
    <rPh sb="0" eb="2">
      <t>ナンチュウ</t>
    </rPh>
    <phoneticPr fontId="19"/>
  </si>
  <si>
    <t>岩中</t>
    <rPh sb="0" eb="1">
      <t>イワ</t>
    </rPh>
    <rPh sb="1" eb="2">
      <t>チュウ</t>
    </rPh>
    <phoneticPr fontId="19"/>
  </si>
  <si>
    <t>自動入力</t>
    <rPh sb="0" eb="2">
      <t>ジドウ</t>
    </rPh>
    <rPh sb="2" eb="4">
      <t>ニュウリョク</t>
    </rPh>
    <phoneticPr fontId="19"/>
  </si>
  <si>
    <t>【入力】</t>
    <rPh sb="1" eb="3">
      <t>ニュウリョク</t>
    </rPh>
    <phoneticPr fontId="19"/>
  </si>
  <si>
    <t>曽野小</t>
    <rPh sb="0" eb="2">
      <t>ソノ</t>
    </rPh>
    <rPh sb="2" eb="3">
      <t>ショウ</t>
    </rPh>
    <phoneticPr fontId="19"/>
  </si>
  <si>
    <t>責任校</t>
    <rPh sb="0" eb="2">
      <t>セキニン</t>
    </rPh>
    <rPh sb="2" eb="3">
      <t>コウ</t>
    </rPh>
    <phoneticPr fontId="19"/>
  </si>
  <si>
    <t>巡回</t>
    <rPh sb="0" eb="2">
      <t>ジュンカイ</t>
    </rPh>
    <phoneticPr fontId="19"/>
  </si>
  <si>
    <t>平成31年度　特別の教育課程編成・実施計画</t>
    <phoneticPr fontId="19"/>
  </si>
  <si>
    <t>② 国籍別一覧表</t>
  </si>
  <si>
    <t>パラグアイ</t>
  </si>
  <si>
    <r>
      <rPr>
        <sz val="8.5"/>
        <color rgb="FF010000"/>
        <rFont val="ＭＳ ゴシック"/>
        <family val="1"/>
        <charset val="128"/>
      </rPr>
      <t>日本(帰国子女)</t>
    </r>
    <r>
      <rPr>
        <sz val="10.5"/>
        <color rgb="FF010000"/>
        <rFont val="ＭＳ 明朝"/>
        <family val="1"/>
        <charset val="128"/>
      </rPr>
      <t/>
    </r>
  </si>
  <si>
    <t>2019年4月8日</t>
    <rPh sb="4" eb="5">
      <t>ネン</t>
    </rPh>
    <rPh sb="6" eb="7">
      <t>ガツ</t>
    </rPh>
    <rPh sb="8" eb="9">
      <t>ニチ</t>
    </rPh>
    <phoneticPr fontId="19"/>
  </si>
  <si>
    <t>不定期</t>
    <rPh sb="0" eb="3">
      <t>フテイキ</t>
    </rPh>
    <phoneticPr fontId="19"/>
  </si>
  <si>
    <t>④ステップ3－中級指導，⑤ステップ4－上級指導，⑥ステップ5－教科の補習</t>
    <rPh sb="31" eb="33">
      <t>キョウカ</t>
    </rPh>
    <rPh sb="34" eb="36">
      <t>ホシュウ</t>
    </rPh>
    <phoneticPr fontId="19"/>
  </si>
  <si>
    <t>ベトナム</t>
    <phoneticPr fontId="19"/>
  </si>
  <si>
    <t>週20時間</t>
    <phoneticPr fontId="19"/>
  </si>
  <si>
    <t>週1-2時間</t>
    <phoneticPr fontId="19"/>
  </si>
  <si>
    <t>★ 岩倉市全体で日本語教育が必要な外国人児童生徒の合計は，</t>
    <phoneticPr fontId="19"/>
  </si>
  <si>
    <t>H31.4～</t>
    <phoneticPr fontId="19"/>
  </si>
  <si>
    <t>　岩倉市日本語・ポルトガル語適応指導教室　2019年度</t>
    <rPh sb="25" eb="27">
      <t>ネンド</t>
    </rPh>
    <phoneticPr fontId="19"/>
  </si>
  <si>
    <t>○ 2019年度　日本語教育が必要な外国人・日本国籍児童生徒数</t>
    <rPh sb="6" eb="8">
      <t>ネンド</t>
    </rPh>
    <phoneticPr fontId="19"/>
  </si>
  <si>
    <t>岩　倉</t>
  </si>
  <si>
    <t>南　部</t>
  </si>
  <si>
    <t>岩倉東</t>
  </si>
  <si>
    <t>曽　野</t>
  </si>
  <si>
    <t>岩倉南</t>
  </si>
  <si>
    <t>五条川</t>
  </si>
  <si>
    <t>岩倉北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</si>
</sst>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yyyy&quot;年&quot;m&quot;月&quot;d&quot;日&quot;;@"/>
  </numFmts>
  <fonts count="39" x14ac:knownFonts="1">
    <font>
      <sz val="10.5"/>
      <name val="ＭＳ 明朝"/>
      <charset val="128"/>
    </font>
    <font>
      <sz val="10.5"/>
      <name val="ＭＳ ゴシック"/>
      <family val="1"/>
      <charset val="128"/>
    </font>
    <font>
      <b/>
      <sz val="10.5"/>
      <name val="ＭＳ ゴシック"/>
      <family val="1"/>
      <charset val="128"/>
    </font>
    <font>
      <b/>
      <sz val="14"/>
      <color rgb="FFFF0000"/>
      <name val="ＭＳ ゴシック"/>
      <family val="1"/>
      <charset val="128"/>
    </font>
    <font>
      <sz val="12"/>
      <name val="ＭＳ ゴシック"/>
      <family val="1"/>
      <charset val="128"/>
    </font>
    <font>
      <b/>
      <sz val="10.5"/>
      <color rgb="FFFF0000"/>
      <name val="ＭＳ ゴシック"/>
      <family val="1"/>
      <charset val="128"/>
    </font>
    <font>
      <sz val="10.5"/>
      <color rgb="FFFF0000"/>
      <name val="ＭＳ ゴシック"/>
      <family val="1"/>
      <charset val="128"/>
    </font>
    <font>
      <b/>
      <sz val="12"/>
      <color rgb="FF0000FF"/>
      <name val="ＭＳ ゴシック"/>
      <family val="1"/>
      <charset val="128"/>
    </font>
    <font>
      <sz val="10.5"/>
      <color rgb="FF0000FF"/>
      <name val="ＭＳ ゴシック"/>
      <family val="1"/>
      <charset val="128"/>
    </font>
    <font>
      <sz val="11"/>
      <name val="ＭＳ ゴシック"/>
      <family val="1"/>
      <charset val="128"/>
    </font>
    <font>
      <b/>
      <sz val="13"/>
      <name val="ＭＳ ゴシック"/>
      <family val="1"/>
      <charset val="128"/>
    </font>
    <font>
      <b/>
      <sz val="11"/>
      <name val="ＭＳ ゴシック"/>
      <family val="1"/>
      <charset val="128"/>
    </font>
    <font>
      <sz val="10.5"/>
      <color rgb="FF010000"/>
      <name val="ＭＳ ゴシック"/>
      <family val="1"/>
      <charset val="128"/>
    </font>
    <font>
      <sz val="11"/>
      <color rgb="FF010000"/>
      <name val="ＭＳ ゴシック"/>
      <family val="1"/>
      <charset val="128"/>
    </font>
    <font>
      <sz val="11"/>
      <color rgb="FF010000"/>
      <name val="ＭＳ Ｐゴシック"/>
      <family val="2"/>
      <charset val="128"/>
    </font>
    <font>
      <sz val="11"/>
      <color rgb="FF0000FF"/>
      <name val="ＭＳ ゴシック"/>
      <family val="1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1"/>
      <charset val="128"/>
    </font>
    <font>
      <b/>
      <sz val="18"/>
      <name val="ＭＳ ゴシック"/>
      <family val="1"/>
      <charset val="128"/>
    </font>
    <font>
      <sz val="6"/>
      <name val="ＭＳ 明朝"/>
      <family val="1"/>
      <charset val="128"/>
    </font>
    <font>
      <b/>
      <sz val="10.5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rgb="FF010000"/>
      <name val="ＭＳ ゴシック"/>
      <family val="3"/>
      <charset val="128"/>
    </font>
    <font>
      <sz val="12"/>
      <color rgb="FF010000"/>
      <name val="ＭＳ ゴシック"/>
      <family val="1"/>
      <charset val="128"/>
    </font>
    <font>
      <b/>
      <sz val="10.5"/>
      <color rgb="FF010000"/>
      <name val="ＭＳ ゴシック"/>
      <family val="1"/>
      <charset val="128"/>
    </font>
    <font>
      <sz val="8.5"/>
      <color rgb="FF010000"/>
      <name val="ＭＳ ゴシック"/>
      <family val="1"/>
      <charset val="128"/>
    </font>
    <font>
      <sz val="10.5"/>
      <color rgb="FF010000"/>
      <name val="ＭＳ 明朝"/>
      <family val="1"/>
      <charset val="128"/>
    </font>
    <font>
      <b/>
      <sz val="14"/>
      <color rgb="FF010000"/>
      <name val="ＭＳ ゴシック"/>
      <family val="1"/>
      <charset val="128"/>
    </font>
    <font>
      <b/>
      <sz val="14"/>
      <color rgb="FF010000"/>
      <name val="ＭＳ 明朝"/>
      <family val="1"/>
      <charset val="128"/>
    </font>
    <font>
      <sz val="14"/>
      <color rgb="FF010000"/>
      <name val="ＭＳ ゴシック"/>
      <family val="1"/>
      <charset val="128"/>
    </font>
    <font>
      <sz val="14"/>
      <color rgb="FF010000"/>
      <name val="ＭＳ 明朝"/>
      <family val="1"/>
      <charset val="128"/>
    </font>
    <font>
      <b/>
      <sz val="12"/>
      <color rgb="FF010000"/>
      <name val="ＭＳ ゴシック"/>
      <family val="1"/>
      <charset val="128"/>
    </font>
    <font>
      <b/>
      <sz val="12"/>
      <color rgb="FF01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11"/>
      <color rgb="FF010000"/>
      <name val="ＭＳ ゴシック"/>
      <family val="1"/>
      <charset val="128"/>
    </font>
    <font>
      <b/>
      <sz val="11"/>
      <color rgb="FF01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none">
        <fgColor rgb="FF010000"/>
      </patternFill>
    </fill>
    <fill>
      <patternFill patternType="none">
        <fgColor rgb="FFFF99FF"/>
      </patternFill>
    </fill>
    <fill>
      <patternFill patternType="solid">
        <fgColor rgb="FFCCFFCC"/>
      </patternFill>
    </fill>
    <fill>
      <patternFill patternType="solid">
        <fgColor rgb="FFFFCCFF"/>
      </patternFill>
    </fill>
    <fill>
      <patternFill patternType="solid">
        <fgColor rgb="FF00FFFF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1" fillId="0" borderId="4" xfId="0" applyFont="1" applyBorder="1" applyAlignment="1">
      <alignment horizontal="center" vertical="center"/>
    </xf>
  </cellStyleXfs>
  <cellXfs count="28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0" fillId="0" borderId="3" xfId="0" applyBorder="1"/>
    <xf numFmtId="0" fontId="1" fillId="0" borderId="0" xfId="1" applyNumberFormat="1" applyFont="1" applyFill="1" applyBorder="1" applyAlignment="1"/>
    <xf numFmtId="0" fontId="9" fillId="0" borderId="0" xfId="1" applyNumberFormat="1" applyFont="1" applyFill="1" applyBorder="1" applyAlignment="1"/>
    <xf numFmtId="0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/>
    <xf numFmtId="0" fontId="0" fillId="0" borderId="0" xfId="1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/>
    <xf numFmtId="0" fontId="6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/>
    <xf numFmtId="176" fontId="6" fillId="0" borderId="0" xfId="1" applyNumberFormat="1" applyFont="1" applyFill="1" applyBorder="1" applyAlignment="1"/>
    <xf numFmtId="0" fontId="0" fillId="0" borderId="3" xfId="1" applyNumberFormat="1" applyFont="1" applyFill="1" applyBorder="1" applyAlignment="1"/>
    <xf numFmtId="0" fontId="11" fillId="0" borderId="4" xfId="1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center"/>
    </xf>
    <xf numFmtId="0" fontId="17" fillId="0" borderId="0" xfId="1" applyNumberFormat="1" applyFont="1" applyFill="1" applyBorder="1" applyAlignment="1">
      <alignment horizontal="center"/>
    </xf>
    <xf numFmtId="0" fontId="17" fillId="0" borderId="0" xfId="1" applyNumberFormat="1" applyFont="1" applyFill="1" applyBorder="1" applyAlignment="1"/>
    <xf numFmtId="0" fontId="17" fillId="0" borderId="0" xfId="1" applyNumberFormat="1" applyFont="1" applyFill="1" applyBorder="1" applyAlignment="1">
      <alignment horizontal="center" vertical="center" wrapText="1"/>
    </xf>
    <xf numFmtId="177" fontId="17" fillId="0" borderId="0" xfId="1" applyNumberFormat="1" applyFont="1" applyFill="1" applyBorder="1" applyAlignment="1"/>
    <xf numFmtId="0" fontId="6" fillId="0" borderId="3" xfId="1" applyNumberFormat="1" applyFont="1" applyFill="1" applyBorder="1" applyAlignment="1"/>
    <xf numFmtId="176" fontId="6" fillId="0" borderId="3" xfId="1" applyNumberFormat="1" applyFont="1" applyFill="1" applyBorder="1" applyAlignment="1"/>
    <xf numFmtId="0" fontId="1" fillId="0" borderId="4" xfId="1" applyNumberFormat="1" applyFont="1" applyFill="1" applyBorder="1" applyAlignment="1">
      <alignment horizontal="center"/>
    </xf>
    <xf numFmtId="0" fontId="11" fillId="0" borderId="3" xfId="1" applyNumberFormat="1" applyFont="1" applyFill="1" applyBorder="1" applyAlignment="1">
      <alignment horizontal="center"/>
    </xf>
    <xf numFmtId="0" fontId="9" fillId="0" borderId="3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 shrinkToFit="1"/>
    </xf>
    <xf numFmtId="0" fontId="9" fillId="0" borderId="0" xfId="1" applyNumberFormat="1" applyFont="1" applyFill="1" applyBorder="1" applyAlignment="1">
      <alignment shrinkToFit="1"/>
    </xf>
    <xf numFmtId="0" fontId="17" fillId="0" borderId="4" xfId="1" applyNumberFormat="1" applyFont="1" applyFill="1" applyBorder="1" applyAlignment="1">
      <alignment horizontal="center" shrinkToFit="1"/>
    </xf>
    <xf numFmtId="0" fontId="17" fillId="0" borderId="0" xfId="1" applyNumberFormat="1" applyFont="1" applyFill="1" applyBorder="1" applyAlignment="1">
      <alignment horizontal="center" shrinkToFit="1"/>
    </xf>
    <xf numFmtId="0" fontId="0" fillId="0" borderId="0" xfId="1" applyNumberFormat="1" applyFont="1" applyFill="1" applyBorder="1" applyAlignment="1">
      <alignment horizontal="left" vertical="center"/>
    </xf>
    <xf numFmtId="0" fontId="1" fillId="0" borderId="0" xfId="1" applyNumberFormat="1" applyFont="1" applyFill="1" applyBorder="1" applyAlignment="1">
      <alignment horizontal="left" vertical="center"/>
    </xf>
    <xf numFmtId="0" fontId="1" fillId="0" borderId="0" xfId="1" applyNumberFormat="1" applyFont="1" applyFill="1" applyBorder="1" applyAlignment="1"/>
    <xf numFmtId="0" fontId="11" fillId="0" borderId="3" xfId="1" applyNumberFormat="1" applyFont="1" applyFill="1" applyBorder="1" applyAlignment="1">
      <alignment horizontal="center" shrinkToFit="1"/>
    </xf>
    <xf numFmtId="0" fontId="9" fillId="0" borderId="3" xfId="1" applyNumberFormat="1" applyFont="1" applyFill="1" applyBorder="1" applyAlignment="1">
      <alignment horizontal="center" shrinkToFit="1"/>
    </xf>
    <xf numFmtId="0" fontId="1" fillId="0" borderId="0" xfId="0" applyFont="1" applyBorder="1"/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0" xfId="1" applyNumberFormat="1" applyFont="1" applyFill="1" applyBorder="1" applyAlignment="1"/>
    <xf numFmtId="0" fontId="9" fillId="0" borderId="0" xfId="1" applyNumberFormat="1" applyFont="1" applyFill="1" applyBorder="1" applyAlignment="1">
      <alignment shrinkToFit="1"/>
    </xf>
    <xf numFmtId="0" fontId="0" fillId="0" borderId="0" xfId="0" applyBorder="1"/>
    <xf numFmtId="0" fontId="0" fillId="0" borderId="3" xfId="1" applyNumberFormat="1" applyFont="1" applyFill="1" applyBorder="1" applyAlignment="1"/>
    <xf numFmtId="0" fontId="9" fillId="0" borderId="0" xfId="1" applyNumberFormat="1" applyFont="1" applyFill="1" applyBorder="1" applyAlignment="1">
      <alignment shrinkToFit="1"/>
    </xf>
    <xf numFmtId="0" fontId="6" fillId="0" borderId="0" xfId="1" applyNumberFormat="1" applyFont="1" applyFill="1" applyBorder="1" applyAlignment="1">
      <alignment horizontal="center"/>
    </xf>
    <xf numFmtId="0" fontId="17" fillId="0" borderId="0" xfId="1" applyNumberFormat="1" applyFont="1" applyFill="1" applyBorder="1" applyAlignment="1">
      <alignment horizontal="center"/>
    </xf>
    <xf numFmtId="0" fontId="17" fillId="0" borderId="0" xfId="1" applyNumberFormat="1" applyFont="1" applyFill="1" applyBorder="1" applyAlignment="1">
      <alignment horizontal="center" vertical="center" wrapText="1"/>
    </xf>
    <xf numFmtId="0" fontId="1" fillId="10" borderId="0" xfId="1" applyNumberFormat="1" applyFont="1" applyFill="1" applyBorder="1" applyAlignment="1"/>
    <xf numFmtId="0" fontId="1" fillId="3" borderId="0" xfId="1" applyNumberFormat="1" applyFont="1" applyFill="1" applyBorder="1" applyAlignment="1"/>
    <xf numFmtId="0" fontId="1" fillId="9" borderId="0" xfId="1" applyNumberFormat="1" applyFont="1" applyFill="1" applyBorder="1" applyAlignment="1"/>
    <xf numFmtId="0" fontId="9" fillId="0" borderId="0" xfId="1" applyNumberFormat="1" applyFont="1" applyFill="1" applyBorder="1" applyAlignment="1"/>
    <xf numFmtId="0" fontId="0" fillId="0" borderId="0" xfId="1" applyNumberFormat="1" applyFont="1" applyFill="1" applyBorder="1" applyAlignment="1"/>
    <xf numFmtId="0" fontId="9" fillId="0" borderId="0" xfId="1" applyNumberFormat="1" applyFont="1" applyFill="1" applyBorder="1" applyAlignment="1">
      <alignment shrinkToFit="1"/>
    </xf>
    <xf numFmtId="0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0" fontId="10" fillId="0" borderId="0" xfId="1" applyNumberFormat="1" applyFont="1" applyFill="1" applyBorder="1" applyAlignment="1"/>
    <xf numFmtId="0" fontId="9" fillId="0" borderId="0" xfId="1" applyNumberFormat="1" applyFont="1" applyFill="1" applyBorder="1" applyAlignment="1"/>
    <xf numFmtId="0" fontId="11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vertical="center" shrinkToFit="1"/>
    </xf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 applyProtection="1">
      <alignment horizontal="center"/>
      <protection locked="0"/>
    </xf>
    <xf numFmtId="0" fontId="18" fillId="0" borderId="0" xfId="1" applyNumberFormat="1" applyFont="1" applyFill="1" applyBorder="1" applyAlignment="1">
      <alignment vertical="center"/>
    </xf>
    <xf numFmtId="0" fontId="1" fillId="0" borderId="0" xfId="0" applyFont="1" applyBorder="1" applyAlignment="1"/>
    <xf numFmtId="0" fontId="20" fillId="11" borderId="0" xfId="1" applyNumberFormat="1" applyFont="1" applyFill="1" applyBorder="1" applyAlignment="1">
      <alignment horizontal="center" shrinkToFit="1"/>
    </xf>
    <xf numFmtId="0" fontId="1" fillId="0" borderId="0" xfId="1" applyNumberFormat="1" applyFont="1" applyFill="1" applyBorder="1" applyAlignment="1"/>
    <xf numFmtId="0" fontId="6" fillId="11" borderId="0" xfId="1" applyNumberFormat="1" applyFont="1" applyFill="1" applyBorder="1" applyAlignment="1">
      <alignment horizontal="center"/>
    </xf>
    <xf numFmtId="0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>
      <alignment horizontal="left" vertical="center"/>
    </xf>
    <xf numFmtId="0" fontId="0" fillId="0" borderId="3" xfId="1" applyNumberFormat="1" applyFont="1" applyFill="1" applyBorder="1" applyAlignment="1"/>
    <xf numFmtId="0" fontId="1" fillId="0" borderId="0" xfId="1" applyNumberFormat="1" applyFont="1" applyFill="1" applyBorder="1" applyAlignment="1"/>
    <xf numFmtId="0" fontId="21" fillId="6" borderId="27" xfId="1" applyNumberFormat="1" applyFont="1" applyFill="1" applyBorder="1" applyAlignment="1">
      <alignment horizontal="center" vertical="center" shrinkToFit="1"/>
    </xf>
    <xf numFmtId="0" fontId="9" fillId="6" borderId="27" xfId="1" applyNumberFormat="1" applyFont="1" applyFill="1" applyBorder="1" applyAlignment="1">
      <alignment vertical="center" shrinkToFit="1"/>
    </xf>
    <xf numFmtId="0" fontId="9" fillId="0" borderId="25" xfId="1" applyNumberFormat="1" applyFont="1" applyFill="1" applyBorder="1" applyAlignment="1">
      <alignment horizontal="center"/>
    </xf>
    <xf numFmtId="0" fontId="12" fillId="6" borderId="28" xfId="1" applyNumberFormat="1" applyFont="1" applyFill="1" applyBorder="1" applyAlignment="1">
      <alignment horizontal="center" vertical="center" wrapText="1"/>
    </xf>
    <xf numFmtId="0" fontId="9" fillId="0" borderId="19" xfId="1" applyNumberFormat="1" applyFont="1" applyFill="1" applyBorder="1" applyAlignment="1">
      <alignment horizontal="center"/>
    </xf>
    <xf numFmtId="0" fontId="9" fillId="0" borderId="3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shrinkToFit="1"/>
    </xf>
    <xf numFmtId="0" fontId="9" fillId="0" borderId="0" xfId="1" applyNumberFormat="1" applyFont="1" applyFill="1" applyBorder="1" applyAlignment="1">
      <alignment shrinkToFit="1"/>
    </xf>
    <xf numFmtId="0" fontId="9" fillId="0" borderId="0" xfId="1" applyNumberFormat="1" applyFont="1" applyFill="1" applyBorder="1" applyAlignment="1">
      <alignment shrinkToFit="1"/>
    </xf>
    <xf numFmtId="0" fontId="17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/>
    </xf>
    <xf numFmtId="0" fontId="17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1" fillId="8" borderId="29" xfId="1" applyNumberFormat="1" applyFont="1" applyFill="1" applyBorder="1" applyAlignment="1"/>
    <xf numFmtId="0" fontId="9" fillId="8" borderId="30" xfId="1" applyNumberFormat="1" applyFont="1" applyFill="1" applyBorder="1" applyAlignment="1">
      <alignment shrinkToFit="1"/>
    </xf>
    <xf numFmtId="0" fontId="1" fillId="8" borderId="32" xfId="1" applyNumberFormat="1" applyFont="1" applyFill="1" applyBorder="1" applyAlignment="1"/>
    <xf numFmtId="0" fontId="9" fillId="8" borderId="33" xfId="1" applyNumberFormat="1" applyFont="1" applyFill="1" applyBorder="1" applyAlignment="1">
      <alignment shrinkToFit="1"/>
    </xf>
    <xf numFmtId="0" fontId="9" fillId="0" borderId="31" xfId="1" applyNumberFormat="1" applyFont="1" applyFill="1" applyBorder="1" applyAlignment="1">
      <alignment horizontal="center" vertical="center"/>
    </xf>
    <xf numFmtId="0" fontId="1" fillId="8" borderId="34" xfId="1" applyNumberFormat="1" applyFont="1" applyFill="1" applyBorder="1" applyAlignment="1"/>
    <xf numFmtId="0" fontId="9" fillId="8" borderId="35" xfId="1" applyNumberFormat="1" applyFont="1" applyFill="1" applyBorder="1" applyAlignment="1">
      <alignment shrinkToFit="1"/>
    </xf>
    <xf numFmtId="178" fontId="1" fillId="0" borderId="4" xfId="1" applyNumberFormat="1" applyFont="1" applyFill="1" applyBorder="1" applyAlignment="1">
      <alignment horizontal="center"/>
    </xf>
    <xf numFmtId="178" fontId="1" fillId="0" borderId="4" xfId="1" applyNumberFormat="1" applyFont="1" applyFill="1" applyBorder="1" applyAlignment="1"/>
    <xf numFmtId="176" fontId="6" fillId="0" borderId="0" xfId="1" applyNumberFormat="1" applyFont="1" applyFill="1" applyBorder="1" applyAlignment="1"/>
    <xf numFmtId="0" fontId="11" fillId="0" borderId="40" xfId="1" applyNumberFormat="1" applyFont="1" applyFill="1" applyBorder="1" applyAlignment="1">
      <alignment horizontal="center"/>
    </xf>
    <xf numFmtId="0" fontId="11" fillId="0" borderId="26" xfId="1" applyNumberFormat="1" applyFont="1" applyFill="1" applyBorder="1" applyAlignment="1">
      <alignment horizontal="center"/>
    </xf>
    <xf numFmtId="0" fontId="11" fillId="8" borderId="23" xfId="1" applyNumberFormat="1" applyFont="1" applyFill="1" applyBorder="1" applyAlignment="1">
      <alignment horizontal="center" shrinkToFit="1"/>
    </xf>
    <xf numFmtId="0" fontId="11" fillId="9" borderId="23" xfId="1" applyNumberFormat="1" applyFont="1" applyFill="1" applyBorder="1" applyAlignment="1">
      <alignment horizontal="center" shrinkToFit="1"/>
    </xf>
    <xf numFmtId="0" fontId="11" fillId="0" borderId="23" xfId="1" applyNumberFormat="1" applyFont="1" applyFill="1" applyBorder="1" applyAlignment="1">
      <alignment horizontal="center" shrinkToFit="1"/>
    </xf>
    <xf numFmtId="0" fontId="9" fillId="8" borderId="22" xfId="1" applyNumberFormat="1" applyFont="1" applyFill="1" applyBorder="1" applyAlignment="1">
      <alignment horizont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9" fillId="0" borderId="0" xfId="0" applyNumberFormat="1" applyFont="1" applyBorder="1" applyAlignment="1">
      <alignment horizontal="left" vertical="center" shrinkToFit="1"/>
    </xf>
    <xf numFmtId="0" fontId="9" fillId="0" borderId="0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center" vertical="center" shrinkToFit="1"/>
    </xf>
    <xf numFmtId="0" fontId="6" fillId="11" borderId="0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shrinkToFit="1"/>
    </xf>
    <xf numFmtId="0" fontId="11" fillId="0" borderId="1" xfId="0" applyNumberFormat="1" applyFont="1" applyBorder="1" applyAlignment="1">
      <alignment horizontal="left" vertical="center" shrinkToFit="1"/>
    </xf>
    <xf numFmtId="0" fontId="11" fillId="0" borderId="2" xfId="0" applyNumberFormat="1" applyFont="1" applyBorder="1" applyAlignment="1">
      <alignment horizontal="left" vertical="center" shrinkToFit="1"/>
    </xf>
    <xf numFmtId="0" fontId="11" fillId="0" borderId="2" xfId="0" applyNumberFormat="1" applyFont="1" applyBorder="1" applyAlignment="1">
      <alignment horizontal="center" vertical="center" shrinkToFit="1"/>
    </xf>
    <xf numFmtId="0" fontId="11" fillId="2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Border="1"/>
    <xf numFmtId="0" fontId="2" fillId="5" borderId="0" xfId="0" applyNumberFormat="1" applyFont="1" applyFill="1" applyBorder="1" applyAlignment="1">
      <alignment horizontal="center"/>
    </xf>
    <xf numFmtId="0" fontId="0" fillId="0" borderId="3" xfId="0" applyNumberFormat="1" applyFont="1" applyBorder="1" applyAlignment="1"/>
    <xf numFmtId="0" fontId="13" fillId="7" borderId="1" xfId="0" applyNumberFormat="1" applyFont="1" applyFill="1" applyBorder="1" applyAlignment="1">
      <alignment horizontal="left" vertical="center" shrinkToFit="1"/>
    </xf>
    <xf numFmtId="0" fontId="13" fillId="7" borderId="2" xfId="0" applyNumberFormat="1" applyFont="1" applyFill="1" applyBorder="1" applyAlignment="1">
      <alignment horizontal="left" vertical="center" shrinkToFit="1"/>
    </xf>
    <xf numFmtId="0" fontId="13" fillId="7" borderId="2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5" borderId="0" xfId="0" applyNumberFormat="1" applyFont="1" applyFill="1" applyBorder="1" applyAlignment="1">
      <alignment horizontal="center"/>
    </xf>
    <xf numFmtId="0" fontId="13" fillId="7" borderId="12" xfId="0" applyNumberFormat="1" applyFont="1" applyFill="1" applyBorder="1" applyAlignment="1">
      <alignment horizontal="left" vertical="center" shrinkToFit="1"/>
    </xf>
    <xf numFmtId="0" fontId="13" fillId="7" borderId="13" xfId="0" applyNumberFormat="1" applyFont="1" applyFill="1" applyBorder="1" applyAlignment="1">
      <alignment horizontal="left" vertical="center" shrinkToFit="1"/>
    </xf>
    <xf numFmtId="0" fontId="13" fillId="7" borderId="13" xfId="0" applyNumberFormat="1" applyFont="1" applyFill="1" applyBorder="1" applyAlignment="1">
      <alignment horizontal="center" vertical="center" shrinkToFit="1"/>
    </xf>
    <xf numFmtId="0" fontId="9" fillId="0" borderId="13" xfId="0" applyNumberFormat="1" applyFont="1" applyBorder="1" applyAlignment="1">
      <alignment horizontal="center" vertical="center" shrinkToFit="1"/>
    </xf>
    <xf numFmtId="0" fontId="1" fillId="0" borderId="13" xfId="0" applyNumberFormat="1" applyFont="1" applyBorder="1" applyAlignment="1">
      <alignment horizontal="center" vertical="center" shrinkToFit="1"/>
    </xf>
    <xf numFmtId="0" fontId="9" fillId="7" borderId="12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Border="1" applyAlignment="1">
      <alignment horizontal="left" vertical="center" shrinkToFit="1"/>
    </xf>
    <xf numFmtId="0" fontId="9" fillId="0" borderId="12" xfId="0" applyNumberFormat="1" applyFont="1" applyBorder="1" applyAlignment="1">
      <alignment horizontal="left" vertical="center" shrinkToFit="1"/>
    </xf>
    <xf numFmtId="0" fontId="14" fillId="7" borderId="1" xfId="0" applyNumberFormat="1" applyFont="1" applyFill="1" applyBorder="1" applyAlignment="1">
      <alignment horizontal="left" vertical="center" shrinkToFit="1"/>
    </xf>
    <xf numFmtId="0" fontId="14" fillId="7" borderId="12" xfId="0" applyNumberFormat="1" applyFont="1" applyFill="1" applyBorder="1" applyAlignment="1">
      <alignment horizontal="left" vertical="center" shrinkToFit="1"/>
    </xf>
    <xf numFmtId="0" fontId="14" fillId="7" borderId="13" xfId="0" applyNumberFormat="1" applyFont="1" applyFill="1" applyBorder="1" applyAlignment="1">
      <alignment horizontal="center" vertical="center" shrinkToFit="1"/>
    </xf>
    <xf numFmtId="0" fontId="15" fillId="0" borderId="13" xfId="0" applyNumberFormat="1" applyFont="1" applyBorder="1" applyAlignment="1">
      <alignment horizontal="center" vertical="center" shrinkToFit="1"/>
    </xf>
    <xf numFmtId="0" fontId="16" fillId="0" borderId="12" xfId="0" applyNumberFormat="1" applyFont="1" applyBorder="1" applyAlignment="1">
      <alignment horizontal="left" vertical="center" shrinkToFit="1"/>
    </xf>
    <xf numFmtId="0" fontId="9" fillId="0" borderId="13" xfId="0" applyNumberFormat="1" applyFont="1" applyBorder="1" applyAlignment="1" applyProtection="1">
      <alignment horizontal="center" vertical="center" shrinkToFit="1"/>
      <protection locked="0"/>
    </xf>
    <xf numFmtId="0" fontId="11" fillId="0" borderId="4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0" fontId="17" fillId="0" borderId="4" xfId="0" applyNumberFormat="1" applyFont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0" fontId="1" fillId="0" borderId="0" xfId="0" applyNumberFormat="1" applyFont="1" applyBorder="1" applyAlignment="1"/>
    <xf numFmtId="0" fontId="11" fillId="0" borderId="0" xfId="0" applyNumberFormat="1" applyFont="1" applyBorder="1" applyAlignment="1">
      <alignment horizontal="center" vertical="center" shrinkToFit="1"/>
    </xf>
    <xf numFmtId="0" fontId="17" fillId="0" borderId="0" xfId="0" applyNumberFormat="1" applyFont="1" applyBorder="1" applyAlignment="1">
      <alignment horizontal="center" vertical="center" shrinkToFit="1"/>
    </xf>
    <xf numFmtId="177" fontId="17" fillId="2" borderId="0" xfId="0" applyNumberFormat="1" applyFont="1" applyFill="1" applyBorder="1" applyAlignment="1">
      <alignment horizontal="center" vertical="center" shrinkToFit="1"/>
    </xf>
    <xf numFmtId="0" fontId="17" fillId="2" borderId="0" xfId="0" applyNumberFormat="1" applyFont="1" applyFill="1" applyBorder="1" applyAlignment="1">
      <alignment horizontal="center" vertical="center" shrinkToFit="1"/>
    </xf>
    <xf numFmtId="0" fontId="22" fillId="0" borderId="21" xfId="0" applyNumberFormat="1" applyFont="1" applyBorder="1" applyAlignment="1">
      <alignment horizontal="left" vertical="center" shrinkToFit="1"/>
    </xf>
    <xf numFmtId="0" fontId="22" fillId="0" borderId="16" xfId="0" applyNumberFormat="1" applyFont="1" applyBorder="1" applyAlignment="1">
      <alignment horizontal="center" vertical="center" shrinkToFit="1"/>
    </xf>
    <xf numFmtId="0" fontId="22" fillId="0" borderId="20" xfId="0" applyNumberFormat="1" applyFont="1" applyBorder="1" applyAlignment="1">
      <alignment horizontal="left" vertical="center" shrinkToFit="1"/>
    </xf>
    <xf numFmtId="0" fontId="22" fillId="0" borderId="18" xfId="0" applyNumberFormat="1" applyFont="1" applyBorder="1" applyAlignment="1">
      <alignment horizontal="center" vertical="center" shrinkToFit="1"/>
    </xf>
    <xf numFmtId="0" fontId="12" fillId="6" borderId="22" xfId="1" applyNumberFormat="1" applyFont="1" applyFill="1" applyBorder="1" applyAlignment="1">
      <alignment horizontal="center" vertical="center" shrinkToFit="1"/>
    </xf>
    <xf numFmtId="0" fontId="9" fillId="0" borderId="22" xfId="1" applyNumberFormat="1" applyFont="1" applyFill="1" applyBorder="1" applyAlignment="1">
      <alignment horizontal="center" shrinkToFit="1"/>
    </xf>
    <xf numFmtId="0" fontId="11" fillId="0" borderId="23" xfId="1" applyNumberFormat="1" applyFont="1" applyFill="1" applyBorder="1" applyAlignment="1">
      <alignment horizontal="center" shrinkToFit="1"/>
    </xf>
    <xf numFmtId="0" fontId="11" fillId="0" borderId="3" xfId="1" applyNumberFormat="1" applyFont="1" applyFill="1" applyBorder="1" applyAlignment="1">
      <alignment horizontal="center" shrinkToFit="1"/>
    </xf>
    <xf numFmtId="0" fontId="9" fillId="0" borderId="3" xfId="1" applyNumberFormat="1" applyFont="1" applyFill="1" applyBorder="1" applyAlignment="1">
      <alignment horizontal="center" shrinkToFit="1"/>
    </xf>
    <xf numFmtId="0" fontId="9" fillId="8" borderId="50" xfId="1" applyNumberFormat="1" applyFont="1" applyFill="1" applyBorder="1" applyAlignment="1">
      <alignment horizontal="center" shrinkToFit="1"/>
    </xf>
    <xf numFmtId="0" fontId="9" fillId="9" borderId="22" xfId="1" applyNumberFormat="1" applyFont="1" applyFill="1" applyBorder="1" applyAlignment="1">
      <alignment horizontal="center" shrinkToFit="1"/>
    </xf>
    <xf numFmtId="0" fontId="23" fillId="7" borderId="17" xfId="0" applyNumberFormat="1" applyFont="1" applyFill="1" applyBorder="1" applyAlignment="1">
      <alignment horizontal="center" vertical="center" shrinkToFit="1"/>
    </xf>
    <xf numFmtId="0" fontId="10" fillId="8" borderId="22" xfId="1" applyNumberFormat="1" applyFont="1" applyFill="1" applyBorder="1" applyAlignment="1">
      <alignment horizontal="center" shrinkToFit="1"/>
    </xf>
    <xf numFmtId="0" fontId="23" fillId="7" borderId="19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shrinkToFit="1"/>
    </xf>
    <xf numFmtId="0" fontId="24" fillId="0" borderId="3" xfId="0" applyNumberFormat="1" applyFont="1" applyBorder="1" applyAlignment="1"/>
    <xf numFmtId="0" fontId="9" fillId="0" borderId="20" xfId="0" applyNumberFormat="1" applyFont="1" applyBorder="1" applyAlignment="1">
      <alignment horizontal="center" vertical="center" shrinkToFit="1"/>
    </xf>
    <xf numFmtId="0" fontId="9" fillId="0" borderId="12" xfId="0" applyNumberFormat="1" applyFont="1" applyBorder="1" applyAlignment="1">
      <alignment horizontal="center" vertical="center" shrinkToFit="1"/>
    </xf>
    <xf numFmtId="0" fontId="9" fillId="0" borderId="21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0" fontId="0" fillId="7" borderId="0" xfId="0" applyFill="1" applyAlignment="1">
      <alignment vertical="center"/>
    </xf>
    <xf numFmtId="0" fontId="0" fillId="7" borderId="0" xfId="0" applyFill="1"/>
    <xf numFmtId="0" fontId="12" fillId="7" borderId="4" xfId="0" applyFont="1" applyFill="1" applyBorder="1" applyAlignment="1">
      <alignment vertical="center"/>
    </xf>
    <xf numFmtId="0" fontId="12" fillId="7" borderId="4" xfId="0" applyFont="1" applyFill="1" applyBorder="1"/>
    <xf numFmtId="0" fontId="26" fillId="7" borderId="0" xfId="0" applyFont="1" applyFill="1"/>
    <xf numFmtId="0" fontId="12" fillId="7" borderId="0" xfId="0" applyFont="1" applyFill="1"/>
    <xf numFmtId="0" fontId="12" fillId="7" borderId="1" xfId="0" applyFont="1" applyFill="1" applyBorder="1" applyAlignment="1">
      <alignment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vertical="center"/>
    </xf>
    <xf numFmtId="0" fontId="27" fillId="7" borderId="5" xfId="0" applyFont="1" applyFill="1" applyBorder="1" applyAlignment="1">
      <alignment vertical="center"/>
    </xf>
    <xf numFmtId="0" fontId="27" fillId="7" borderId="2" xfId="0" applyFont="1" applyFill="1" applyBorder="1" applyAlignment="1">
      <alignment vertical="center"/>
    </xf>
    <xf numFmtId="0" fontId="12" fillId="7" borderId="6" xfId="0" applyFont="1" applyFill="1" applyBorder="1" applyAlignment="1">
      <alignment vertical="center"/>
    </xf>
    <xf numFmtId="0" fontId="27" fillId="7" borderId="4" xfId="0" applyFont="1" applyFill="1" applyBorder="1" applyAlignment="1">
      <alignment vertical="center"/>
    </xf>
    <xf numFmtId="0" fontId="12" fillId="7" borderId="0" xfId="0" applyFont="1" applyFill="1" applyAlignment="1">
      <alignment vertical="center"/>
    </xf>
    <xf numFmtId="0" fontId="27" fillId="7" borderId="7" xfId="0" applyFont="1" applyFill="1" applyBorder="1" applyAlignment="1">
      <alignment vertical="center"/>
    </xf>
    <xf numFmtId="0" fontId="27" fillId="7" borderId="0" xfId="0" applyFont="1" applyFill="1" applyAlignment="1">
      <alignment vertical="center"/>
    </xf>
    <xf numFmtId="0" fontId="12" fillId="7" borderId="1" xfId="0" applyFont="1" applyFill="1" applyBorder="1" applyAlignment="1">
      <alignment horizontal="right" vertical="center"/>
    </xf>
    <xf numFmtId="0" fontId="12" fillId="7" borderId="2" xfId="0" applyFont="1" applyFill="1" applyBorder="1" applyAlignment="1">
      <alignment horizontal="right" vertical="center"/>
    </xf>
    <xf numFmtId="0" fontId="27" fillId="7" borderId="8" xfId="0" applyFont="1" applyFill="1" applyBorder="1" applyAlignment="1">
      <alignment horizontal="center" vertical="center"/>
    </xf>
    <xf numFmtId="176" fontId="5" fillId="7" borderId="1" xfId="0" applyNumberFormat="1" applyFont="1" applyFill="1" applyBorder="1" applyAlignment="1">
      <alignment horizontal="center" vertical="center"/>
    </xf>
    <xf numFmtId="176" fontId="6" fillId="7" borderId="11" xfId="0" applyNumberFormat="1" applyFont="1" applyFill="1" applyBorder="1" applyAlignment="1">
      <alignment vertical="center"/>
    </xf>
    <xf numFmtId="0" fontId="7" fillId="7" borderId="0" xfId="0" applyFont="1" applyFill="1"/>
    <xf numFmtId="0" fontId="8" fillId="7" borderId="4" xfId="0" applyFont="1" applyFill="1" applyBorder="1"/>
    <xf numFmtId="0" fontId="30" fillId="7" borderId="0" xfId="0" applyFont="1" applyFill="1" applyAlignment="1">
      <alignment horizontal="right" vertical="center"/>
    </xf>
    <xf numFmtId="0" fontId="25" fillId="7" borderId="3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vertical="center"/>
    </xf>
    <xf numFmtId="0" fontId="12" fillId="7" borderId="52" xfId="0" applyFont="1" applyFill="1" applyBorder="1" applyAlignment="1">
      <alignment vertical="center"/>
    </xf>
    <xf numFmtId="0" fontId="12" fillId="7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12" fillId="3" borderId="1" xfId="0" applyFont="1" applyFill="1" applyBorder="1" applyAlignment="1">
      <alignment vertical="center" shrinkToFit="1"/>
    </xf>
    <xf numFmtId="0" fontId="28" fillId="7" borderId="1" xfId="0" applyFont="1" applyFill="1" applyBorder="1" applyAlignment="1">
      <alignment vertical="center" shrinkToFit="1"/>
    </xf>
    <xf numFmtId="0" fontId="28" fillId="4" borderId="1" xfId="0" applyFont="1" applyFill="1" applyBorder="1" applyAlignment="1">
      <alignment vertical="center" shrinkToFit="1"/>
    </xf>
    <xf numFmtId="0" fontId="27" fillId="7" borderId="1" xfId="0" applyFont="1" applyFill="1" applyBorder="1" applyAlignment="1">
      <alignment vertical="center" shrinkToFit="1"/>
    </xf>
    <xf numFmtId="0" fontId="12" fillId="7" borderId="0" xfId="0" applyFont="1" applyFill="1" applyBorder="1"/>
    <xf numFmtId="0" fontId="12" fillId="7" borderId="53" xfId="0" applyFont="1" applyFill="1" applyBorder="1" applyAlignment="1">
      <alignment vertical="center"/>
    </xf>
    <xf numFmtId="0" fontId="4" fillId="0" borderId="0" xfId="0" applyFont="1"/>
    <xf numFmtId="0" fontId="1" fillId="0" borderId="0" xfId="0" applyFont="1"/>
    <xf numFmtId="0" fontId="12" fillId="0" borderId="1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center"/>
    </xf>
    <xf numFmtId="0" fontId="12" fillId="0" borderId="4" xfId="0" quotePrefix="1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vertical="center"/>
    </xf>
    <xf numFmtId="0" fontId="22" fillId="0" borderId="18" xfId="0" applyNumberFormat="1" applyFont="1" applyBorder="1" applyAlignment="1">
      <alignment horizontal="left" vertical="center" shrinkToFit="1"/>
    </xf>
    <xf numFmtId="0" fontId="22" fillId="0" borderId="16" xfId="0" applyNumberFormat="1" applyFont="1" applyBorder="1" applyAlignment="1">
      <alignment horizontal="left" vertical="center" shrinkToFit="1"/>
    </xf>
    <xf numFmtId="0" fontId="9" fillId="0" borderId="2" xfId="0" applyNumberFormat="1" applyFont="1" applyBorder="1" applyAlignment="1">
      <alignment horizontal="left" vertical="center" shrinkToFit="1"/>
    </xf>
    <xf numFmtId="0" fontId="9" fillId="0" borderId="13" xfId="0" applyNumberFormat="1" applyFont="1" applyBorder="1" applyAlignment="1">
      <alignment horizontal="left" vertical="center" shrinkToFit="1"/>
    </xf>
    <xf numFmtId="0" fontId="9" fillId="0" borderId="1" xfId="1" applyNumberFormat="1" applyFont="1" applyFill="1" applyBorder="1" applyAlignment="1">
      <alignment horizontal="center"/>
    </xf>
    <xf numFmtId="0" fontId="22" fillId="0" borderId="1" xfId="1" applyNumberFormat="1" applyFont="1" applyFill="1" applyBorder="1" applyAlignment="1">
      <alignment horizontal="center"/>
    </xf>
    <xf numFmtId="0" fontId="12" fillId="7" borderId="54" xfId="0" applyFont="1" applyFill="1" applyBorder="1"/>
    <xf numFmtId="0" fontId="37" fillId="7" borderId="5" xfId="0" applyFont="1" applyFill="1" applyBorder="1" applyAlignment="1">
      <alignment horizontal="center" vertical="center"/>
    </xf>
    <xf numFmtId="0" fontId="37" fillId="7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8" fillId="7" borderId="7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176" fontId="5" fillId="7" borderId="1" xfId="0" applyNumberFormat="1" applyFont="1" applyFill="1" applyBorder="1" applyAlignment="1">
      <alignment horizontal="center" vertical="center"/>
    </xf>
    <xf numFmtId="176" fontId="5" fillId="7" borderId="4" xfId="0" applyNumberFormat="1" applyFont="1" applyFill="1" applyBorder="1" applyAlignment="1">
      <alignment horizontal="center" vertical="center"/>
    </xf>
    <xf numFmtId="176" fontId="5" fillId="7" borderId="1" xfId="0" applyNumberFormat="1" applyFont="1" applyFill="1" applyBorder="1" applyAlignment="1">
      <alignment horizontal="center"/>
    </xf>
    <xf numFmtId="176" fontId="5" fillId="7" borderId="4" xfId="0" applyNumberFormat="1" applyFont="1" applyFill="1" applyBorder="1" applyAlignment="1">
      <alignment horizontal="center"/>
    </xf>
    <xf numFmtId="0" fontId="27" fillId="7" borderId="5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vertical="center"/>
    </xf>
    <xf numFmtId="0" fontId="4" fillId="0" borderId="0" xfId="0" applyFont="1"/>
    <xf numFmtId="0" fontId="1" fillId="0" borderId="0" xfId="0" applyFont="1"/>
    <xf numFmtId="0" fontId="13" fillId="7" borderId="0" xfId="0" applyFont="1" applyFill="1" applyAlignment="1">
      <alignment horizontal="right"/>
    </xf>
    <xf numFmtId="0" fontId="34" fillId="7" borderId="0" xfId="0" applyFont="1" applyFill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176" fontId="3" fillId="7" borderId="0" xfId="0" applyNumberFormat="1" applyFont="1" applyFill="1" applyAlignment="1">
      <alignment horizontal="center" vertical="center"/>
    </xf>
    <xf numFmtId="0" fontId="30" fillId="7" borderId="0" xfId="0" applyFont="1" applyFill="1" applyAlignment="1">
      <alignment vertical="center"/>
    </xf>
    <xf numFmtId="0" fontId="31" fillId="7" borderId="0" xfId="0" applyFont="1" applyFill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vertical="center"/>
    </xf>
    <xf numFmtId="0" fontId="33" fillId="7" borderId="15" xfId="0" applyFont="1" applyFill="1" applyBorder="1" applyAlignment="1">
      <alignment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vertical="center"/>
    </xf>
    <xf numFmtId="178" fontId="2" fillId="0" borderId="0" xfId="0" applyNumberFormat="1" applyFont="1" applyBorder="1" applyAlignment="1">
      <alignment horizontal="right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1" fillId="0" borderId="0" xfId="0" applyNumberFormat="1" applyFont="1" applyBorder="1" applyAlignment="1">
      <alignment horizontal="left" vertical="center" shrinkToFit="1"/>
    </xf>
    <xf numFmtId="0" fontId="1" fillId="0" borderId="4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0" fillId="0" borderId="0" xfId="0" applyNumberFormat="1" applyFont="1" applyBorder="1" applyAlignment="1">
      <alignment horizontal="left" vertical="center" shrinkToFit="1"/>
    </xf>
    <xf numFmtId="0" fontId="11" fillId="0" borderId="39" xfId="1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" fillId="0" borderId="16" xfId="1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8" fillId="0" borderId="47" xfId="1" applyNumberFormat="1" applyFont="1" applyFill="1" applyBorder="1" applyAlignment="1">
      <alignment horizontal="center" vertical="center"/>
    </xf>
    <xf numFmtId="0" fontId="6" fillId="0" borderId="48" xfId="1" applyNumberFormat="1" applyFon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22" fillId="0" borderId="1" xfId="1" applyNumberFormat="1" applyFont="1" applyFill="1" applyBorder="1" applyAlignment="1">
      <alignment horizontal="center"/>
    </xf>
    <xf numFmtId="0" fontId="22" fillId="0" borderId="2" xfId="1" applyNumberFormat="1" applyFont="1" applyFill="1" applyBorder="1" applyAlignment="1">
      <alignment horizontal="center"/>
    </xf>
    <xf numFmtId="0" fontId="22" fillId="0" borderId="2" xfId="1" applyNumberFormat="1" applyFont="1" applyFill="1" applyBorder="1" applyAlignment="1"/>
    <xf numFmtId="178" fontId="22" fillId="0" borderId="51" xfId="1" applyNumberFormat="1" applyFont="1" applyFill="1" applyBorder="1" applyAlignment="1">
      <alignment horizontal="center"/>
    </xf>
    <xf numFmtId="178" fontId="22" fillId="0" borderId="14" xfId="1" applyNumberFormat="1" applyFont="1" applyFill="1" applyBorder="1" applyAlignment="1">
      <alignment horizontal="center"/>
    </xf>
    <xf numFmtId="178" fontId="22" fillId="0" borderId="15" xfId="1" applyNumberFormat="1" applyFont="1" applyFill="1" applyBorder="1" applyAlignment="1">
      <alignment horizontal="center"/>
    </xf>
    <xf numFmtId="0" fontId="36" fillId="0" borderId="2" xfId="1" applyNumberFormat="1" applyFont="1" applyFill="1" applyBorder="1" applyAlignment="1">
      <alignment horizontal="center"/>
    </xf>
    <xf numFmtId="0" fontId="36" fillId="0" borderId="2" xfId="1" applyNumberFormat="1" applyFont="1" applyFill="1" applyBorder="1" applyAlignment="1"/>
    <xf numFmtId="0" fontId="9" fillId="0" borderId="4" xfId="1" applyNumberFormat="1" applyFont="1" applyFill="1" applyBorder="1" applyAlignment="1">
      <alignment horizontal="left" shrinkToFit="1"/>
    </xf>
    <xf numFmtId="0" fontId="0" fillId="0" borderId="4" xfId="0" applyBorder="1" applyAlignment="1"/>
    <xf numFmtId="0" fontId="11" fillId="0" borderId="36" xfId="1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1" fillId="0" borderId="38" xfId="1" applyNumberFormat="1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9" fillId="0" borderId="0" xfId="1" applyNumberFormat="1" applyFont="1" applyFill="1" applyBorder="1" applyAlignment="1">
      <alignment shrinkToFit="1"/>
    </xf>
    <xf numFmtId="0" fontId="9" fillId="0" borderId="0" xfId="1" applyNumberFormat="1" applyFont="1" applyFill="1" applyBorder="1" applyAlignment="1">
      <alignment horizontal="left" shrinkToFit="1"/>
    </xf>
    <xf numFmtId="0" fontId="1" fillId="0" borderId="42" xfId="1" applyNumberFormat="1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45" xfId="1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0000FF"/>
      <color rgb="FFFFCCFF"/>
      <color rgb="FFFF00FF"/>
      <color rgb="FF66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173183</xdr:colOff>
      <xdr:row>7</xdr:row>
      <xdr:rowOff>112567</xdr:rowOff>
    </xdr:from>
    <xdr:to>
      <xdr:col>20</xdr:col>
      <xdr:colOff>338771</xdr:colOff>
      <xdr:row>10</xdr:row>
      <xdr:rowOff>95249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6456" y="1117022"/>
          <a:ext cx="2105224" cy="519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V50"/>
  <sheetViews>
    <sheetView showOutlineSymbols="0" defaultGridColor="0" colorId="22" zoomScaleNormal="100" zoomScaleSheetLayoutView="100" workbookViewId="0">
      <selection activeCell="B8" sqref="B8"/>
    </sheetView>
  </sheetViews>
  <sheetFormatPr defaultColWidth="11.85546875" defaultRowHeight="18" customHeight="1" x14ac:dyDescent="0.15"/>
  <cols>
    <col min="1" max="1" width="1.140625" customWidth="1"/>
    <col min="2" max="2" width="11.42578125" style="37" customWidth="1"/>
    <col min="3" max="12" width="4.140625" customWidth="1"/>
    <col min="13" max="13" width="4.5703125" customWidth="1"/>
    <col min="14" max="14" width="4.42578125" customWidth="1"/>
    <col min="15" max="15" width="3.28515625" customWidth="1"/>
    <col min="16" max="21" width="4.140625" customWidth="1"/>
    <col min="22" max="22" width="2" customWidth="1"/>
    <col min="23" max="23" width="4.140625" customWidth="1"/>
  </cols>
  <sheetData>
    <row r="1" spans="1:22" ht="7.5" customHeight="1" x14ac:dyDescent="0.15">
      <c r="A1" s="40"/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</row>
    <row r="2" spans="1:22" ht="16.5" customHeight="1" x14ac:dyDescent="0.15">
      <c r="A2" s="40"/>
      <c r="B2" s="237" t="s">
        <v>102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8"/>
      <c r="N2" s="238"/>
      <c r="O2" s="238"/>
      <c r="P2" s="170"/>
      <c r="Q2" s="170"/>
      <c r="R2" s="170"/>
      <c r="S2" s="170"/>
      <c r="T2" s="170"/>
      <c r="U2" s="170"/>
    </row>
    <row r="3" spans="1:22" ht="17.25" customHeight="1" thickBot="1" x14ac:dyDescent="0.2">
      <c r="A3" s="40"/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238" t="s">
        <v>94</v>
      </c>
      <c r="R3" s="239"/>
      <c r="S3" s="239"/>
      <c r="T3" s="239"/>
      <c r="U3" s="239"/>
    </row>
    <row r="4" spans="1:22" ht="22.15" customHeight="1" thickBot="1" x14ac:dyDescent="0.2">
      <c r="B4" s="245" t="s">
        <v>103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7"/>
    </row>
    <row r="5" spans="1:22" ht="9.75" customHeight="1" x14ac:dyDescent="0.15">
      <c r="A5" s="35"/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</row>
    <row r="6" spans="1:22" ht="14.25" x14ac:dyDescent="0.15">
      <c r="A6" s="62"/>
      <c r="B6" s="173" t="s">
        <v>0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</row>
    <row r="7" spans="1:22" ht="8.25" customHeight="1" thickBot="1" x14ac:dyDescent="0.2">
      <c r="A7" s="62"/>
      <c r="B7" s="173"/>
      <c r="C7" s="221"/>
      <c r="D7" s="221"/>
      <c r="E7" s="221"/>
      <c r="F7" s="221"/>
      <c r="G7" s="221"/>
      <c r="H7" s="221"/>
      <c r="I7" s="221"/>
      <c r="J7" s="221"/>
      <c r="K7" s="221"/>
      <c r="L7" s="174"/>
      <c r="M7" s="174"/>
      <c r="N7" s="174"/>
      <c r="O7" s="174"/>
      <c r="P7" s="174"/>
      <c r="Q7" s="174"/>
      <c r="R7" s="174"/>
      <c r="S7" s="174"/>
      <c r="T7" s="174"/>
      <c r="U7" s="174"/>
    </row>
    <row r="8" spans="1:22" ht="17.100000000000001" customHeight="1" x14ac:dyDescent="0.15">
      <c r="A8" s="210"/>
      <c r="B8" s="199"/>
      <c r="C8" s="1" t="s">
        <v>106</v>
      </c>
      <c r="D8" s="1"/>
      <c r="E8" s="1" t="s">
        <v>107</v>
      </c>
      <c r="F8" s="1"/>
      <c r="G8" s="1" t="s">
        <v>108</v>
      </c>
      <c r="H8" s="1"/>
      <c r="I8" s="1" t="s">
        <v>109</v>
      </c>
      <c r="J8" s="1"/>
      <c r="K8" s="1" t="s">
        <v>110</v>
      </c>
      <c r="L8" s="1"/>
      <c r="M8" s="222" t="s">
        <v>1</v>
      </c>
      <c r="N8" s="223"/>
      <c r="O8" s="198"/>
      <c r="P8" s="1" t="s">
        <v>104</v>
      </c>
      <c r="Q8" s="1"/>
      <c r="R8" s="1" t="s">
        <v>105</v>
      </c>
      <c r="S8" s="1"/>
      <c r="T8" s="222" t="s">
        <v>2</v>
      </c>
      <c r="U8" s="223"/>
      <c r="V8" s="4"/>
    </row>
    <row r="9" spans="1:22" ht="17.100000000000001" customHeight="1" thickBot="1" x14ac:dyDescent="0.2">
      <c r="A9" s="2"/>
      <c r="B9" s="200"/>
      <c r="C9" s="224" t="s">
        <v>1</v>
      </c>
      <c r="D9" s="225"/>
      <c r="E9" s="224" t="s">
        <v>1</v>
      </c>
      <c r="F9" s="225"/>
      <c r="G9" s="224" t="s">
        <v>1</v>
      </c>
      <c r="H9" s="225"/>
      <c r="I9" s="224" t="s">
        <v>1</v>
      </c>
      <c r="J9" s="225"/>
      <c r="K9" s="224" t="s">
        <v>1</v>
      </c>
      <c r="L9" s="225"/>
      <c r="M9" s="226" t="s">
        <v>3</v>
      </c>
      <c r="N9" s="227"/>
      <c r="O9" s="198"/>
      <c r="P9" s="224" t="s">
        <v>2</v>
      </c>
      <c r="Q9" s="225"/>
      <c r="R9" s="224" t="s">
        <v>2</v>
      </c>
      <c r="S9" s="225"/>
      <c r="T9" s="226" t="s">
        <v>3</v>
      </c>
      <c r="U9" s="227"/>
      <c r="V9" s="4"/>
    </row>
    <row r="10" spans="1:22" ht="17.100000000000001" customHeight="1" thickBot="1" x14ac:dyDescent="0.2">
      <c r="A10" s="2"/>
      <c r="B10" s="175"/>
      <c r="C10" s="178" t="s">
        <v>4</v>
      </c>
      <c r="D10" s="179" t="s">
        <v>5</v>
      </c>
      <c r="E10" s="178" t="s">
        <v>4</v>
      </c>
      <c r="F10" s="179" t="s">
        <v>5</v>
      </c>
      <c r="G10" s="178" t="s">
        <v>4</v>
      </c>
      <c r="H10" s="179" t="s">
        <v>5</v>
      </c>
      <c r="I10" s="178" t="s">
        <v>4</v>
      </c>
      <c r="J10" s="179" t="s">
        <v>5</v>
      </c>
      <c r="K10" s="178" t="s">
        <v>4</v>
      </c>
      <c r="L10" s="179" t="s">
        <v>5</v>
      </c>
      <c r="M10" s="180" t="s">
        <v>4</v>
      </c>
      <c r="N10" s="181" t="s">
        <v>5</v>
      </c>
      <c r="O10" s="176"/>
      <c r="P10" s="178" t="s">
        <v>4</v>
      </c>
      <c r="Q10" s="179" t="s">
        <v>5</v>
      </c>
      <c r="R10" s="178" t="s">
        <v>4</v>
      </c>
      <c r="S10" s="179" t="s">
        <v>5</v>
      </c>
      <c r="T10" s="180" t="s">
        <v>4</v>
      </c>
      <c r="U10" s="181" t="s">
        <v>5</v>
      </c>
      <c r="V10" s="4"/>
    </row>
    <row r="11" spans="1:22" ht="17.45" customHeight="1" thickBot="1" x14ac:dyDescent="0.2">
      <c r="A11" s="2"/>
      <c r="B11" s="178" t="s">
        <v>6</v>
      </c>
      <c r="C11" s="175"/>
      <c r="D11" s="182"/>
      <c r="E11" s="175"/>
      <c r="F11" s="182"/>
      <c r="G11" s="175"/>
      <c r="H11" s="182"/>
      <c r="I11" s="175"/>
      <c r="J11" s="182"/>
      <c r="K11" s="175"/>
      <c r="L11" s="182"/>
      <c r="M11" s="183">
        <f t="shared" ref="M11:N16" si="0">SUM(C11)+SUM(E11)+SUM(G11)+SUM(I11)+SUM(K11)</f>
        <v>0</v>
      </c>
      <c r="N11" s="184">
        <f t="shared" si="0"/>
        <v>0</v>
      </c>
      <c r="O11" s="185"/>
      <c r="P11" s="175"/>
      <c r="Q11" s="182"/>
      <c r="R11" s="175"/>
      <c r="S11" s="182"/>
      <c r="T11" s="183">
        <f t="shared" ref="T11:U13" si="1">SUM(P11)+SUM(R11)</f>
        <v>0</v>
      </c>
      <c r="U11" s="184">
        <f t="shared" si="1"/>
        <v>0</v>
      </c>
      <c r="V11" s="4"/>
    </row>
    <row r="12" spans="1:22" ht="17.45" customHeight="1" thickBot="1" x14ac:dyDescent="0.2">
      <c r="A12" s="2"/>
      <c r="B12" s="178" t="s">
        <v>7</v>
      </c>
      <c r="C12" s="175"/>
      <c r="D12" s="182"/>
      <c r="E12" s="175"/>
      <c r="F12" s="182"/>
      <c r="G12" s="175"/>
      <c r="H12" s="182"/>
      <c r="I12" s="175"/>
      <c r="J12" s="182"/>
      <c r="K12" s="175"/>
      <c r="L12" s="182"/>
      <c r="M12" s="183">
        <f t="shared" si="0"/>
        <v>0</v>
      </c>
      <c r="N12" s="184">
        <f t="shared" si="0"/>
        <v>0</v>
      </c>
      <c r="O12" s="185"/>
      <c r="P12" s="175"/>
      <c r="Q12" s="182"/>
      <c r="R12" s="175"/>
      <c r="S12" s="182"/>
      <c r="T12" s="183">
        <f t="shared" si="1"/>
        <v>0</v>
      </c>
      <c r="U12" s="184">
        <f t="shared" si="1"/>
        <v>0</v>
      </c>
      <c r="V12" s="4"/>
    </row>
    <row r="13" spans="1:22" ht="17.45" customHeight="1" thickBot="1" x14ac:dyDescent="0.2">
      <c r="A13" s="2"/>
      <c r="B13" s="178" t="s">
        <v>8</v>
      </c>
      <c r="C13" s="175"/>
      <c r="D13" s="182"/>
      <c r="E13" s="175"/>
      <c r="F13" s="182"/>
      <c r="G13" s="175"/>
      <c r="H13" s="182"/>
      <c r="I13" s="175"/>
      <c r="J13" s="182"/>
      <c r="K13" s="175"/>
      <c r="L13" s="182"/>
      <c r="M13" s="183">
        <f t="shared" si="0"/>
        <v>0</v>
      </c>
      <c r="N13" s="184">
        <f t="shared" si="0"/>
        <v>0</v>
      </c>
      <c r="O13" s="185"/>
      <c r="P13" s="175"/>
      <c r="Q13" s="182"/>
      <c r="R13" s="175"/>
      <c r="S13" s="182"/>
      <c r="T13" s="183">
        <f t="shared" si="1"/>
        <v>0</v>
      </c>
      <c r="U13" s="184">
        <f t="shared" si="1"/>
        <v>0</v>
      </c>
      <c r="V13" s="4"/>
    </row>
    <row r="14" spans="1:22" ht="17.45" customHeight="1" thickBot="1" x14ac:dyDescent="0.2">
      <c r="A14" s="2"/>
      <c r="B14" s="178" t="s">
        <v>9</v>
      </c>
      <c r="C14" s="175"/>
      <c r="D14" s="182"/>
      <c r="E14" s="175"/>
      <c r="F14" s="182"/>
      <c r="G14" s="175"/>
      <c r="H14" s="182"/>
      <c r="I14" s="175"/>
      <c r="J14" s="182"/>
      <c r="K14" s="175"/>
      <c r="L14" s="182"/>
      <c r="M14" s="183">
        <f t="shared" si="0"/>
        <v>0</v>
      </c>
      <c r="N14" s="184">
        <f t="shared" si="0"/>
        <v>0</v>
      </c>
      <c r="O14" s="185"/>
      <c r="P14" s="175"/>
      <c r="Q14" s="171"/>
      <c r="R14" s="175"/>
      <c r="S14" s="171"/>
      <c r="T14" s="183"/>
      <c r="U14" s="186"/>
      <c r="V14" s="4"/>
    </row>
    <row r="15" spans="1:22" ht="17.45" customHeight="1" thickBot="1" x14ac:dyDescent="0.2">
      <c r="A15" s="2"/>
      <c r="B15" s="178" t="s">
        <v>10</v>
      </c>
      <c r="C15" s="175"/>
      <c r="D15" s="182"/>
      <c r="E15" s="175"/>
      <c r="F15" s="182"/>
      <c r="G15" s="175"/>
      <c r="H15" s="182"/>
      <c r="I15" s="175"/>
      <c r="J15" s="182"/>
      <c r="K15" s="175"/>
      <c r="L15" s="182"/>
      <c r="M15" s="183">
        <f t="shared" si="0"/>
        <v>0</v>
      </c>
      <c r="N15" s="184">
        <f t="shared" si="0"/>
        <v>0</v>
      </c>
      <c r="O15" s="177"/>
      <c r="P15" s="177"/>
      <c r="Q15" s="187"/>
      <c r="R15" s="177"/>
      <c r="S15" s="187"/>
      <c r="T15" s="188"/>
      <c r="U15" s="189"/>
      <c r="V15" s="4"/>
    </row>
    <row r="16" spans="1:22" ht="17.45" customHeight="1" thickBot="1" x14ac:dyDescent="0.2">
      <c r="A16" s="2"/>
      <c r="B16" s="178" t="s">
        <v>11</v>
      </c>
      <c r="C16" s="190"/>
      <c r="D16" s="191"/>
      <c r="E16" s="190"/>
      <c r="F16" s="191"/>
      <c r="G16" s="190"/>
      <c r="H16" s="191"/>
      <c r="I16" s="190"/>
      <c r="J16" s="191"/>
      <c r="K16" s="190"/>
      <c r="L16" s="191"/>
      <c r="M16" s="183">
        <f t="shared" si="0"/>
        <v>0</v>
      </c>
      <c r="N16" s="184">
        <f t="shared" si="0"/>
        <v>0</v>
      </c>
      <c r="O16" s="177"/>
      <c r="P16" s="177"/>
      <c r="Q16" s="187"/>
      <c r="R16" s="177"/>
      <c r="S16" s="187"/>
      <c r="T16" s="188"/>
      <c r="U16" s="189"/>
      <c r="V16" s="4"/>
    </row>
    <row r="17" spans="1:22" ht="17.45" customHeight="1" thickBot="1" x14ac:dyDescent="0.2">
      <c r="A17" s="2"/>
      <c r="B17" s="178" t="s">
        <v>12</v>
      </c>
      <c r="C17" s="175">
        <f t="shared" ref="C17:N17" si="2">SUM(C11:C16)</f>
        <v>0</v>
      </c>
      <c r="D17" s="182">
        <f t="shared" si="2"/>
        <v>0</v>
      </c>
      <c r="E17" s="175">
        <f t="shared" si="2"/>
        <v>0</v>
      </c>
      <c r="F17" s="182">
        <f t="shared" si="2"/>
        <v>0</v>
      </c>
      <c r="G17" s="175">
        <f t="shared" si="2"/>
        <v>0</v>
      </c>
      <c r="H17" s="182">
        <f t="shared" si="2"/>
        <v>0</v>
      </c>
      <c r="I17" s="175">
        <f t="shared" si="2"/>
        <v>0</v>
      </c>
      <c r="J17" s="182">
        <f t="shared" si="2"/>
        <v>0</v>
      </c>
      <c r="K17" s="175">
        <f t="shared" si="2"/>
        <v>0</v>
      </c>
      <c r="L17" s="182">
        <f t="shared" si="2"/>
        <v>0</v>
      </c>
      <c r="M17" s="183">
        <f t="shared" si="2"/>
        <v>0</v>
      </c>
      <c r="N17" s="184">
        <f t="shared" si="2"/>
        <v>0</v>
      </c>
      <c r="O17" s="185"/>
      <c r="P17" s="175">
        <f t="shared" ref="P17:U17" si="3">SUM(P11:P13)</f>
        <v>0</v>
      </c>
      <c r="Q17" s="182">
        <f t="shared" si="3"/>
        <v>0</v>
      </c>
      <c r="R17" s="175">
        <f t="shared" si="3"/>
        <v>0</v>
      </c>
      <c r="S17" s="182">
        <f t="shared" si="3"/>
        <v>0</v>
      </c>
      <c r="T17" s="183">
        <f t="shared" si="3"/>
        <v>0</v>
      </c>
      <c r="U17" s="184">
        <f t="shared" si="3"/>
        <v>0</v>
      </c>
      <c r="V17" s="4"/>
    </row>
    <row r="18" spans="1:22" ht="17.45" customHeight="1" thickTop="1" thickBot="1" x14ac:dyDescent="0.2">
      <c r="A18" s="2"/>
      <c r="B18" s="192" t="s">
        <v>13</v>
      </c>
      <c r="C18" s="228">
        <f>SUM(C17:D17)</f>
        <v>0</v>
      </c>
      <c r="D18" s="229"/>
      <c r="E18" s="228">
        <f>SUM(E17:F17)</f>
        <v>0</v>
      </c>
      <c r="F18" s="229"/>
      <c r="G18" s="228">
        <f>SUM(G17:H17)</f>
        <v>0</v>
      </c>
      <c r="H18" s="229"/>
      <c r="I18" s="228">
        <f>SUM(I17:J17)</f>
        <v>0</v>
      </c>
      <c r="J18" s="229"/>
      <c r="K18" s="228">
        <f>SUM(K17:L17)</f>
        <v>0</v>
      </c>
      <c r="L18" s="229"/>
      <c r="M18" s="230">
        <f>SUM(M17:N17)</f>
        <v>0</v>
      </c>
      <c r="N18" s="229"/>
      <c r="O18" s="185"/>
      <c r="P18" s="228">
        <f>SUM(P17:Q17)</f>
        <v>0</v>
      </c>
      <c r="Q18" s="229"/>
      <c r="R18" s="228">
        <f>SUM(R17:S17)</f>
        <v>0</v>
      </c>
      <c r="S18" s="229"/>
      <c r="T18" s="228">
        <f>SUM(T17:U17)</f>
        <v>0</v>
      </c>
      <c r="U18" s="229"/>
      <c r="V18" s="4"/>
    </row>
    <row r="19" spans="1:22" ht="17.45" customHeight="1" thickBot="1" x14ac:dyDescent="0.2">
      <c r="A19" s="2"/>
      <c r="B19" s="193" t="s">
        <v>14</v>
      </c>
      <c r="C19" s="231">
        <f>各校名簿!I7</f>
        <v>0</v>
      </c>
      <c r="D19" s="232"/>
      <c r="E19" s="231" t="e">
        <f>各校名簿!#REF!</f>
        <v>#REF!</v>
      </c>
      <c r="F19" s="232"/>
      <c r="G19" s="231" t="e">
        <f>各校名簿!#REF!</f>
        <v>#REF!</v>
      </c>
      <c r="H19" s="232"/>
      <c r="I19" s="231" t="e">
        <f>各校名簿!#REF!</f>
        <v>#REF!</v>
      </c>
      <c r="J19" s="232"/>
      <c r="K19" s="231" t="e">
        <f>各校名簿!#REF!</f>
        <v>#REF!</v>
      </c>
      <c r="L19" s="232"/>
      <c r="M19" s="231"/>
      <c r="N19" s="232"/>
      <c r="O19" s="194"/>
      <c r="P19" s="231" t="e">
        <f>各校名簿!#REF!</f>
        <v>#REF!</v>
      </c>
      <c r="Q19" s="232"/>
      <c r="R19" s="231" t="e">
        <f>各校名簿!#REF!</f>
        <v>#REF!</v>
      </c>
      <c r="S19" s="232"/>
      <c r="T19" s="233"/>
      <c r="U19" s="234"/>
    </row>
    <row r="20" spans="1:22" ht="12" customHeight="1" x14ac:dyDescent="0.15">
      <c r="A20" s="2"/>
      <c r="B20" s="171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4"/>
      <c r="N20" s="174"/>
      <c r="O20" s="174"/>
      <c r="P20" s="172"/>
      <c r="Q20" s="172"/>
      <c r="R20" s="172"/>
      <c r="S20" s="172"/>
      <c r="T20" s="174"/>
      <c r="U20" s="174"/>
    </row>
    <row r="21" spans="1:22" ht="14.25" x14ac:dyDescent="0.15">
      <c r="A21" s="3"/>
      <c r="B21" s="173" t="s">
        <v>91</v>
      </c>
      <c r="C21" s="174"/>
      <c r="D21" s="174"/>
      <c r="E21" s="174"/>
      <c r="F21" s="195" t="s">
        <v>15</v>
      </c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</row>
    <row r="22" spans="1:22" ht="8.25" customHeight="1" thickBot="1" x14ac:dyDescent="0.2">
      <c r="A22" s="209"/>
      <c r="B22" s="173"/>
      <c r="C22" s="221"/>
      <c r="D22" s="221"/>
      <c r="E22" s="221"/>
      <c r="F22" s="221"/>
      <c r="G22" s="221"/>
      <c r="H22" s="221"/>
      <c r="I22" s="221"/>
      <c r="J22" s="221"/>
      <c r="K22" s="221"/>
      <c r="L22" s="174"/>
      <c r="M22" s="174"/>
      <c r="N22" s="174"/>
      <c r="O22" s="174"/>
      <c r="P22" s="174"/>
      <c r="Q22" s="174"/>
      <c r="R22" s="174"/>
      <c r="S22" s="174"/>
      <c r="T22" s="174"/>
      <c r="U22" s="174"/>
    </row>
    <row r="23" spans="1:22" ht="15.95" customHeight="1" x14ac:dyDescent="0.15">
      <c r="A23" s="210"/>
      <c r="B23" s="187"/>
      <c r="C23" s="1" t="s">
        <v>106</v>
      </c>
      <c r="D23" s="1"/>
      <c r="E23" s="1" t="s">
        <v>107</v>
      </c>
      <c r="F23" s="1"/>
      <c r="G23" s="1" t="s">
        <v>108</v>
      </c>
      <c r="H23" s="1"/>
      <c r="I23" s="1" t="s">
        <v>109</v>
      </c>
      <c r="J23" s="1"/>
      <c r="K23" s="1" t="s">
        <v>110</v>
      </c>
      <c r="L23" s="1"/>
      <c r="M23" s="222" t="s">
        <v>1</v>
      </c>
      <c r="N23" s="223"/>
      <c r="O23" s="198"/>
      <c r="P23" s="1" t="s">
        <v>104</v>
      </c>
      <c r="Q23" s="1"/>
      <c r="R23" s="1" t="s">
        <v>105</v>
      </c>
      <c r="S23" s="1"/>
      <c r="T23" s="222" t="s">
        <v>2</v>
      </c>
      <c r="U23" s="223"/>
      <c r="V23" s="4"/>
    </row>
    <row r="24" spans="1:22" ht="15.95" customHeight="1" thickBot="1" x14ac:dyDescent="0.2">
      <c r="A24" s="2"/>
      <c r="B24" s="187"/>
      <c r="C24" s="224" t="s">
        <v>1</v>
      </c>
      <c r="D24" s="225"/>
      <c r="E24" s="224" t="s">
        <v>1</v>
      </c>
      <c r="F24" s="225"/>
      <c r="G24" s="224" t="s">
        <v>1</v>
      </c>
      <c r="H24" s="225"/>
      <c r="I24" s="224" t="s">
        <v>1</v>
      </c>
      <c r="J24" s="225"/>
      <c r="K24" s="224" t="s">
        <v>1</v>
      </c>
      <c r="L24" s="225"/>
      <c r="M24" s="226" t="s">
        <v>3</v>
      </c>
      <c r="N24" s="227"/>
      <c r="O24" s="198"/>
      <c r="P24" s="224" t="s">
        <v>2</v>
      </c>
      <c r="Q24" s="225"/>
      <c r="R24" s="224" t="s">
        <v>2</v>
      </c>
      <c r="S24" s="225"/>
      <c r="T24" s="226" t="s">
        <v>3</v>
      </c>
      <c r="U24" s="227"/>
      <c r="V24" s="4"/>
    </row>
    <row r="25" spans="1:22" ht="17.100000000000001" customHeight="1" thickBot="1" x14ac:dyDescent="0.2">
      <c r="A25" s="2"/>
      <c r="B25" s="201" t="s">
        <v>16</v>
      </c>
      <c r="C25" s="211"/>
      <c r="D25" s="212"/>
      <c r="E25" s="211"/>
      <c r="F25" s="212"/>
      <c r="G25" s="211"/>
      <c r="H25" s="212"/>
      <c r="I25" s="211"/>
      <c r="J25" s="212"/>
      <c r="K25" s="211"/>
      <c r="L25" s="212"/>
      <c r="M25" s="235">
        <f>SUM(C25:L25)</f>
        <v>0</v>
      </c>
      <c r="N25" s="236"/>
      <c r="O25" s="208"/>
      <c r="P25" s="211"/>
      <c r="Q25" s="212"/>
      <c r="R25" s="211"/>
      <c r="S25" s="212"/>
      <c r="T25" s="235">
        <f t="shared" ref="T25:T46" si="4">SUM(P25:S25)</f>
        <v>0</v>
      </c>
      <c r="U25" s="236"/>
      <c r="V25" s="4"/>
    </row>
    <row r="26" spans="1:22" ht="17.100000000000001" customHeight="1" thickBot="1" x14ac:dyDescent="0.2">
      <c r="A26" s="2"/>
      <c r="B26" s="201" t="s">
        <v>47</v>
      </c>
      <c r="C26" s="211"/>
      <c r="D26" s="213"/>
      <c r="E26" s="211"/>
      <c r="F26" s="213"/>
      <c r="G26" s="211"/>
      <c r="H26" s="212"/>
      <c r="I26" s="211"/>
      <c r="J26" s="213"/>
      <c r="K26" s="211"/>
      <c r="L26" s="212"/>
      <c r="M26" s="235">
        <f>SUM(C26:L26)</f>
        <v>0</v>
      </c>
      <c r="N26" s="236"/>
      <c r="O26" s="208"/>
      <c r="P26" s="211"/>
      <c r="Q26" s="213"/>
      <c r="R26" s="211"/>
      <c r="S26" s="214"/>
      <c r="T26" s="235">
        <f t="shared" si="4"/>
        <v>0</v>
      </c>
      <c r="U26" s="236"/>
      <c r="V26" s="4"/>
    </row>
    <row r="27" spans="1:22" ht="17.100000000000001" customHeight="1" thickBot="1" x14ac:dyDescent="0.2">
      <c r="A27" s="2"/>
      <c r="B27" s="201" t="s">
        <v>48</v>
      </c>
      <c r="C27" s="211"/>
      <c r="D27" s="213"/>
      <c r="E27" s="211"/>
      <c r="F27" s="212"/>
      <c r="G27" s="211"/>
      <c r="H27" s="212"/>
      <c r="I27" s="211"/>
      <c r="J27" s="212"/>
      <c r="K27" s="211"/>
      <c r="L27" s="212"/>
      <c r="M27" s="235">
        <f>SUM(C27:L27)</f>
        <v>0</v>
      </c>
      <c r="N27" s="236"/>
      <c r="O27" s="208"/>
      <c r="P27" s="211"/>
      <c r="Q27" s="212"/>
      <c r="R27" s="211"/>
      <c r="S27" s="212"/>
      <c r="T27" s="235">
        <f t="shared" si="4"/>
        <v>0</v>
      </c>
      <c r="U27" s="236"/>
      <c r="V27" s="4"/>
    </row>
    <row r="28" spans="1:22" ht="17.100000000000001" customHeight="1" thickBot="1" x14ac:dyDescent="0.2">
      <c r="A28" s="2"/>
      <c r="B28" s="201" t="s">
        <v>17</v>
      </c>
      <c r="C28" s="211"/>
      <c r="D28" s="213"/>
      <c r="E28" s="211"/>
      <c r="F28" s="212"/>
      <c r="G28" s="211"/>
      <c r="H28" s="212"/>
      <c r="I28" s="211"/>
      <c r="J28" s="212"/>
      <c r="K28" s="211"/>
      <c r="L28" s="212"/>
      <c r="M28" s="235">
        <f>SUM(C28:L28)</f>
        <v>0</v>
      </c>
      <c r="N28" s="236"/>
      <c r="O28" s="208"/>
      <c r="P28" s="211"/>
      <c r="Q28" s="212"/>
      <c r="R28" s="211"/>
      <c r="S28" s="212"/>
      <c r="T28" s="235">
        <f t="shared" si="4"/>
        <v>0</v>
      </c>
      <c r="U28" s="236"/>
      <c r="V28" s="4"/>
    </row>
    <row r="29" spans="1:22" ht="17.100000000000001" customHeight="1" thickBot="1" x14ac:dyDescent="0.2">
      <c r="A29" s="2"/>
      <c r="B29" s="201" t="s">
        <v>18</v>
      </c>
      <c r="C29" s="211"/>
      <c r="D29" s="213"/>
      <c r="E29" s="211"/>
      <c r="F29" s="212"/>
      <c r="G29" s="211"/>
      <c r="H29" s="212"/>
      <c r="I29" s="211"/>
      <c r="J29" s="212"/>
      <c r="K29" s="211"/>
      <c r="L29" s="212"/>
      <c r="M29" s="235">
        <f>SUM(C29:L29)</f>
        <v>0</v>
      </c>
      <c r="N29" s="236"/>
      <c r="O29" s="208"/>
      <c r="P29" s="211"/>
      <c r="Q29" s="212"/>
      <c r="R29" s="211"/>
      <c r="S29" s="212"/>
      <c r="T29" s="235">
        <f t="shared" si="4"/>
        <v>0</v>
      </c>
      <c r="U29" s="236"/>
      <c r="V29" s="4"/>
    </row>
    <row r="30" spans="1:22" ht="17.100000000000001" customHeight="1" thickBot="1" x14ac:dyDescent="0.2">
      <c r="A30" s="2"/>
      <c r="B30" s="201" t="s">
        <v>19</v>
      </c>
      <c r="C30" s="211"/>
      <c r="D30" s="212"/>
      <c r="E30" s="211"/>
      <c r="F30" s="212"/>
      <c r="G30" s="211"/>
      <c r="H30" s="212"/>
      <c r="I30" s="211"/>
      <c r="J30" s="212"/>
      <c r="K30" s="211"/>
      <c r="L30" s="212"/>
      <c r="M30" s="235">
        <v>1</v>
      </c>
      <c r="N30" s="236"/>
      <c r="O30" s="208"/>
      <c r="P30" s="211"/>
      <c r="Q30" s="212"/>
      <c r="R30" s="211"/>
      <c r="S30" s="212"/>
      <c r="T30" s="235">
        <f t="shared" si="4"/>
        <v>0</v>
      </c>
      <c r="U30" s="236"/>
      <c r="V30" s="4"/>
    </row>
    <row r="31" spans="1:22" ht="17.100000000000001" customHeight="1" thickBot="1" x14ac:dyDescent="0.2">
      <c r="A31" s="2"/>
      <c r="B31" s="202" t="s">
        <v>20</v>
      </c>
      <c r="C31" s="211"/>
      <c r="D31" s="212"/>
      <c r="E31" s="211"/>
      <c r="F31" s="212"/>
      <c r="G31" s="211"/>
      <c r="H31" s="212"/>
      <c r="I31" s="211"/>
      <c r="J31" s="212"/>
      <c r="K31" s="211"/>
      <c r="L31" s="212"/>
      <c r="M31" s="235">
        <f t="shared" ref="M31:M46" si="5">SUM(C31:L31)</f>
        <v>0</v>
      </c>
      <c r="N31" s="236"/>
      <c r="O31" s="208"/>
      <c r="P31" s="211"/>
      <c r="Q31" s="213"/>
      <c r="R31" s="211"/>
      <c r="S31" s="212"/>
      <c r="T31" s="235">
        <f t="shared" si="4"/>
        <v>0</v>
      </c>
      <c r="U31" s="236"/>
      <c r="V31" s="4"/>
    </row>
    <row r="32" spans="1:22" ht="17.100000000000001" customHeight="1" thickBot="1" x14ac:dyDescent="0.2">
      <c r="A32" s="2"/>
      <c r="B32" s="202" t="s">
        <v>21</v>
      </c>
      <c r="C32" s="211"/>
      <c r="D32" s="212"/>
      <c r="E32" s="211"/>
      <c r="F32" s="212"/>
      <c r="G32" s="211"/>
      <c r="H32" s="212"/>
      <c r="I32" s="211"/>
      <c r="J32" s="212"/>
      <c r="K32" s="211"/>
      <c r="L32" s="212"/>
      <c r="M32" s="235">
        <f t="shared" si="5"/>
        <v>0</v>
      </c>
      <c r="N32" s="236"/>
      <c r="O32" s="208"/>
      <c r="P32" s="211"/>
      <c r="Q32" s="212"/>
      <c r="R32" s="211"/>
      <c r="S32" s="212"/>
      <c r="T32" s="235">
        <f t="shared" si="4"/>
        <v>0</v>
      </c>
      <c r="U32" s="236"/>
      <c r="V32" s="4"/>
    </row>
    <row r="33" spans="1:22" ht="17.100000000000001" customHeight="1" thickBot="1" x14ac:dyDescent="0.2">
      <c r="A33" s="2"/>
      <c r="B33" s="202" t="s">
        <v>92</v>
      </c>
      <c r="C33" s="211"/>
      <c r="D33" s="212"/>
      <c r="E33" s="211"/>
      <c r="F33" s="212"/>
      <c r="G33" s="211"/>
      <c r="H33" s="212"/>
      <c r="I33" s="211"/>
      <c r="J33" s="212"/>
      <c r="K33" s="211"/>
      <c r="L33" s="212"/>
      <c r="M33" s="235">
        <f t="shared" si="5"/>
        <v>0</v>
      </c>
      <c r="N33" s="236"/>
      <c r="O33" s="208"/>
      <c r="P33" s="211"/>
      <c r="Q33" s="212"/>
      <c r="R33" s="211"/>
      <c r="S33" s="212"/>
      <c r="T33" s="235">
        <f t="shared" si="4"/>
        <v>0</v>
      </c>
      <c r="U33" s="236"/>
      <c r="V33" s="4"/>
    </row>
    <row r="34" spans="1:22" ht="17.100000000000001" customHeight="1" thickBot="1" x14ac:dyDescent="0.2">
      <c r="A34" s="2"/>
      <c r="B34" s="202" t="s">
        <v>22</v>
      </c>
      <c r="C34" s="211"/>
      <c r="D34" s="212"/>
      <c r="E34" s="211"/>
      <c r="F34" s="212"/>
      <c r="G34" s="211"/>
      <c r="H34" s="212"/>
      <c r="I34" s="211"/>
      <c r="J34" s="212"/>
      <c r="K34" s="211"/>
      <c r="L34" s="212"/>
      <c r="M34" s="235">
        <f t="shared" si="5"/>
        <v>0</v>
      </c>
      <c r="N34" s="236"/>
      <c r="O34" s="208"/>
      <c r="P34" s="211"/>
      <c r="Q34" s="212"/>
      <c r="R34" s="211"/>
      <c r="S34" s="212"/>
      <c r="T34" s="235">
        <f t="shared" si="4"/>
        <v>0</v>
      </c>
      <c r="U34" s="236"/>
      <c r="V34" s="4"/>
    </row>
    <row r="35" spans="1:22" ht="17.100000000000001" customHeight="1" thickBot="1" x14ac:dyDescent="0.2">
      <c r="A35" s="2"/>
      <c r="B35" s="203" t="s">
        <v>23</v>
      </c>
      <c r="C35" s="211"/>
      <c r="D35" s="212"/>
      <c r="E35" s="211"/>
      <c r="F35" s="212"/>
      <c r="G35" s="211"/>
      <c r="H35" s="212"/>
      <c r="I35" s="211"/>
      <c r="J35" s="212"/>
      <c r="K35" s="211"/>
      <c r="L35" s="212"/>
      <c r="M35" s="235">
        <f t="shared" si="5"/>
        <v>0</v>
      </c>
      <c r="N35" s="236"/>
      <c r="O35" s="208"/>
      <c r="P35" s="211"/>
      <c r="Q35" s="212"/>
      <c r="R35" s="211"/>
      <c r="S35" s="212"/>
      <c r="T35" s="235">
        <f t="shared" si="4"/>
        <v>0</v>
      </c>
      <c r="U35" s="236"/>
      <c r="V35" s="4"/>
    </row>
    <row r="36" spans="1:22" ht="17.100000000000001" customHeight="1" thickBot="1" x14ac:dyDescent="0.2">
      <c r="A36" s="2"/>
      <c r="B36" s="203" t="s">
        <v>24</v>
      </c>
      <c r="C36" s="211"/>
      <c r="D36" s="212"/>
      <c r="E36" s="211"/>
      <c r="F36" s="212"/>
      <c r="G36" s="211"/>
      <c r="H36" s="212"/>
      <c r="I36" s="211"/>
      <c r="J36" s="212"/>
      <c r="K36" s="211"/>
      <c r="L36" s="212"/>
      <c r="M36" s="235">
        <f t="shared" si="5"/>
        <v>0</v>
      </c>
      <c r="N36" s="236"/>
      <c r="O36" s="208"/>
      <c r="P36" s="211"/>
      <c r="Q36" s="212"/>
      <c r="R36" s="211"/>
      <c r="S36" s="212"/>
      <c r="T36" s="235">
        <f t="shared" si="4"/>
        <v>0</v>
      </c>
      <c r="U36" s="236"/>
      <c r="V36" s="4"/>
    </row>
    <row r="37" spans="1:22" ht="17.100000000000001" customHeight="1" thickBot="1" x14ac:dyDescent="0.2">
      <c r="A37" s="2"/>
      <c r="B37" s="201" t="s">
        <v>25</v>
      </c>
      <c r="C37" s="211"/>
      <c r="D37" s="212"/>
      <c r="E37" s="211"/>
      <c r="F37" s="212"/>
      <c r="G37" s="211"/>
      <c r="H37" s="212"/>
      <c r="I37" s="211"/>
      <c r="J37" s="212"/>
      <c r="K37" s="211"/>
      <c r="L37" s="212"/>
      <c r="M37" s="235">
        <f t="shared" si="5"/>
        <v>0</v>
      </c>
      <c r="N37" s="236"/>
      <c r="O37" s="208"/>
      <c r="P37" s="211"/>
      <c r="Q37" s="212"/>
      <c r="R37" s="211"/>
      <c r="S37" s="212"/>
      <c r="T37" s="235">
        <f t="shared" si="4"/>
        <v>0</v>
      </c>
      <c r="U37" s="236"/>
      <c r="V37" s="4"/>
    </row>
    <row r="38" spans="1:22" ht="17.100000000000001" customHeight="1" thickBot="1" x14ac:dyDescent="0.2">
      <c r="A38" s="2"/>
      <c r="B38" s="201" t="s">
        <v>97</v>
      </c>
      <c r="C38" s="211"/>
      <c r="D38" s="212"/>
      <c r="E38" s="211"/>
      <c r="F38" s="212"/>
      <c r="G38" s="211"/>
      <c r="H38" s="212"/>
      <c r="I38" s="211"/>
      <c r="J38" s="212"/>
      <c r="K38" s="211"/>
      <c r="L38" s="212"/>
      <c r="M38" s="235">
        <f t="shared" si="5"/>
        <v>0</v>
      </c>
      <c r="N38" s="236"/>
      <c r="O38" s="208"/>
      <c r="P38" s="211"/>
      <c r="Q38" s="212"/>
      <c r="R38" s="211"/>
      <c r="S38" s="212"/>
      <c r="T38" s="235">
        <f t="shared" si="4"/>
        <v>0</v>
      </c>
      <c r="U38" s="236"/>
      <c r="V38" s="4"/>
    </row>
    <row r="39" spans="1:22" ht="17.100000000000001" customHeight="1" thickBot="1" x14ac:dyDescent="0.2">
      <c r="A39" s="2"/>
      <c r="B39" s="201" t="s">
        <v>26</v>
      </c>
      <c r="C39" s="211"/>
      <c r="D39" s="212"/>
      <c r="E39" s="211"/>
      <c r="F39" s="212"/>
      <c r="G39" s="211"/>
      <c r="H39" s="212"/>
      <c r="I39" s="211"/>
      <c r="J39" s="212"/>
      <c r="K39" s="211"/>
      <c r="L39" s="212"/>
      <c r="M39" s="235">
        <f t="shared" si="5"/>
        <v>0</v>
      </c>
      <c r="N39" s="236"/>
      <c r="O39" s="208"/>
      <c r="P39" s="211"/>
      <c r="Q39" s="213"/>
      <c r="R39" s="211"/>
      <c r="S39" s="212"/>
      <c r="T39" s="235">
        <f t="shared" si="4"/>
        <v>0</v>
      </c>
      <c r="U39" s="236"/>
      <c r="V39" s="4"/>
    </row>
    <row r="40" spans="1:22" ht="17.100000000000001" customHeight="1" thickBot="1" x14ac:dyDescent="0.2">
      <c r="A40" s="2"/>
      <c r="B40" s="201" t="s">
        <v>27</v>
      </c>
      <c r="C40" s="211"/>
      <c r="D40" s="212"/>
      <c r="E40" s="211"/>
      <c r="F40" s="212"/>
      <c r="G40" s="211"/>
      <c r="H40" s="212"/>
      <c r="I40" s="211"/>
      <c r="J40" s="212"/>
      <c r="K40" s="211"/>
      <c r="L40" s="212"/>
      <c r="M40" s="235">
        <f t="shared" si="5"/>
        <v>0</v>
      </c>
      <c r="N40" s="236"/>
      <c r="O40" s="208"/>
      <c r="P40" s="211"/>
      <c r="Q40" s="212"/>
      <c r="R40" s="211"/>
      <c r="S40" s="212"/>
      <c r="T40" s="235">
        <f t="shared" si="4"/>
        <v>0</v>
      </c>
      <c r="U40" s="236"/>
      <c r="V40" s="4"/>
    </row>
    <row r="41" spans="1:22" ht="17.100000000000001" customHeight="1" thickBot="1" x14ac:dyDescent="0.2">
      <c r="A41" s="2"/>
      <c r="B41" s="201" t="s">
        <v>28</v>
      </c>
      <c r="C41" s="211"/>
      <c r="D41" s="212"/>
      <c r="E41" s="211"/>
      <c r="F41" s="212"/>
      <c r="G41" s="211"/>
      <c r="H41" s="212"/>
      <c r="I41" s="211"/>
      <c r="J41" s="212"/>
      <c r="K41" s="211"/>
      <c r="L41" s="212"/>
      <c r="M41" s="235">
        <f t="shared" si="5"/>
        <v>0</v>
      </c>
      <c r="N41" s="236"/>
      <c r="O41" s="208"/>
      <c r="P41" s="211"/>
      <c r="Q41" s="212"/>
      <c r="R41" s="211"/>
      <c r="S41" s="212"/>
      <c r="T41" s="235">
        <f t="shared" si="4"/>
        <v>0</v>
      </c>
      <c r="U41" s="236"/>
      <c r="V41" s="4"/>
    </row>
    <row r="42" spans="1:22" ht="17.100000000000001" customHeight="1" thickBot="1" x14ac:dyDescent="0.2">
      <c r="A42" s="2"/>
      <c r="B42" s="201" t="s">
        <v>29</v>
      </c>
      <c r="C42" s="211"/>
      <c r="D42" s="212"/>
      <c r="E42" s="211"/>
      <c r="F42" s="212"/>
      <c r="G42" s="211"/>
      <c r="H42" s="212"/>
      <c r="I42" s="211"/>
      <c r="J42" s="212"/>
      <c r="K42" s="211"/>
      <c r="L42" s="212"/>
      <c r="M42" s="235">
        <f t="shared" si="5"/>
        <v>0</v>
      </c>
      <c r="N42" s="236"/>
      <c r="O42" s="208"/>
      <c r="P42" s="211"/>
      <c r="Q42" s="212"/>
      <c r="R42" s="211"/>
      <c r="S42" s="212"/>
      <c r="T42" s="235">
        <f t="shared" si="4"/>
        <v>0</v>
      </c>
      <c r="U42" s="236"/>
      <c r="V42" s="4"/>
    </row>
    <row r="43" spans="1:22" ht="17.100000000000001" customHeight="1" thickBot="1" x14ac:dyDescent="0.2">
      <c r="A43" s="2"/>
      <c r="B43" s="204" t="s">
        <v>30</v>
      </c>
      <c r="C43" s="211"/>
      <c r="D43" s="212"/>
      <c r="E43" s="211"/>
      <c r="F43" s="212"/>
      <c r="G43" s="211"/>
      <c r="H43" s="212"/>
      <c r="I43" s="211"/>
      <c r="J43" s="212"/>
      <c r="K43" s="211"/>
      <c r="L43" s="212"/>
      <c r="M43" s="235">
        <f t="shared" si="5"/>
        <v>0</v>
      </c>
      <c r="N43" s="236"/>
      <c r="O43" s="208"/>
      <c r="P43" s="211"/>
      <c r="Q43" s="212"/>
      <c r="R43" s="211"/>
      <c r="S43" s="212"/>
      <c r="T43" s="235">
        <f t="shared" si="4"/>
        <v>0</v>
      </c>
      <c r="U43" s="236"/>
      <c r="V43" s="4"/>
    </row>
    <row r="44" spans="1:22" ht="17.100000000000001" customHeight="1" thickBot="1" x14ac:dyDescent="0.2">
      <c r="A44" s="2"/>
      <c r="B44" s="204" t="s">
        <v>31</v>
      </c>
      <c r="C44" s="211"/>
      <c r="D44" s="212"/>
      <c r="E44" s="211"/>
      <c r="F44" s="212"/>
      <c r="G44" s="211"/>
      <c r="H44" s="212"/>
      <c r="I44" s="211"/>
      <c r="J44" s="212"/>
      <c r="K44" s="211"/>
      <c r="L44" s="212"/>
      <c r="M44" s="235">
        <f t="shared" si="5"/>
        <v>0</v>
      </c>
      <c r="N44" s="236"/>
      <c r="O44" s="208"/>
      <c r="P44" s="211"/>
      <c r="Q44" s="212"/>
      <c r="R44" s="211"/>
      <c r="S44" s="212"/>
      <c r="T44" s="235">
        <f t="shared" si="4"/>
        <v>0</v>
      </c>
      <c r="U44" s="236"/>
      <c r="V44" s="4"/>
    </row>
    <row r="45" spans="1:22" ht="17.100000000000001" customHeight="1" thickBot="1" x14ac:dyDescent="0.2">
      <c r="A45" s="2"/>
      <c r="B45" s="205" t="s">
        <v>93</v>
      </c>
      <c r="C45" s="211"/>
      <c r="D45" s="212"/>
      <c r="E45" s="211"/>
      <c r="F45" s="212"/>
      <c r="G45" s="211"/>
      <c r="H45" s="212"/>
      <c r="I45" s="211"/>
      <c r="J45" s="212"/>
      <c r="K45" s="211"/>
      <c r="L45" s="212"/>
      <c r="M45" s="235">
        <f t="shared" si="5"/>
        <v>0</v>
      </c>
      <c r="N45" s="236"/>
      <c r="O45" s="208"/>
      <c r="P45" s="211"/>
      <c r="Q45" s="212"/>
      <c r="R45" s="211"/>
      <c r="S45" s="212"/>
      <c r="T45" s="235">
        <f t="shared" si="4"/>
        <v>0</v>
      </c>
      <c r="U45" s="236"/>
      <c r="V45" s="4"/>
    </row>
    <row r="46" spans="1:22" ht="17.100000000000001" customHeight="1" thickBot="1" x14ac:dyDescent="0.2">
      <c r="A46" s="2"/>
      <c r="B46" s="206" t="s">
        <v>13</v>
      </c>
      <c r="C46" s="248">
        <f>SUM(C25:C45)</f>
        <v>0</v>
      </c>
      <c r="D46" s="249"/>
      <c r="E46" s="248">
        <f>SUM(E25:F45)</f>
        <v>0</v>
      </c>
      <c r="F46" s="236"/>
      <c r="G46" s="248">
        <f>SUM(G25:H45)</f>
        <v>0</v>
      </c>
      <c r="H46" s="236"/>
      <c r="I46" s="248">
        <f>SUM(I25:J45)</f>
        <v>0</v>
      </c>
      <c r="J46" s="236"/>
      <c r="K46" s="250">
        <f>SUM(K25:L45)</f>
        <v>0</v>
      </c>
      <c r="L46" s="251"/>
      <c r="M46" s="235">
        <f t="shared" si="5"/>
        <v>0</v>
      </c>
      <c r="N46" s="236"/>
      <c r="O46" s="208"/>
      <c r="P46" s="248">
        <f>SUM(P25:Q45)</f>
        <v>0</v>
      </c>
      <c r="Q46" s="236"/>
      <c r="R46" s="248">
        <f>SUM(R25:S45)</f>
        <v>0</v>
      </c>
      <c r="S46" s="236"/>
      <c r="T46" s="235">
        <f t="shared" si="4"/>
        <v>0</v>
      </c>
      <c r="U46" s="236"/>
      <c r="V46" s="4"/>
    </row>
    <row r="47" spans="1:22" ht="15.95" customHeight="1" x14ac:dyDescent="0.15">
      <c r="A47" s="2"/>
      <c r="B47" s="171"/>
      <c r="C47" s="196" t="s">
        <v>32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207"/>
      <c r="P47" s="172"/>
      <c r="Q47" s="172"/>
      <c r="R47" s="172"/>
      <c r="S47" s="172"/>
      <c r="T47" s="172"/>
      <c r="U47" s="172"/>
    </row>
    <row r="48" spans="1:22" ht="9" customHeight="1" x14ac:dyDescent="0.15">
      <c r="A48" s="2"/>
      <c r="B48" s="187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</row>
    <row r="49" spans="1:21" ht="17.25" x14ac:dyDescent="0.15">
      <c r="A49" s="2"/>
      <c r="B49" s="240" t="s">
        <v>100</v>
      </c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3">
        <f>SUM(M18)+SUM(T18)</f>
        <v>0</v>
      </c>
      <c r="R49" s="244"/>
      <c r="S49" s="197" t="s">
        <v>33</v>
      </c>
      <c r="T49" s="242" t="e">
        <f>各校名簿!#REF!</f>
        <v>#REF!</v>
      </c>
      <c r="U49" s="242"/>
    </row>
    <row r="50" spans="1:21" ht="12.75" x14ac:dyDescent="0.15">
      <c r="A50" s="2"/>
      <c r="B50" s="3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</sheetData>
  <mergeCells count="111">
    <mergeCell ref="B2:O2"/>
    <mergeCell ref="Q3:U3"/>
    <mergeCell ref="B49:P49"/>
    <mergeCell ref="T49:U49"/>
    <mergeCell ref="Q49:R49"/>
    <mergeCell ref="B4:U4"/>
    <mergeCell ref="P24:Q24"/>
    <mergeCell ref="R24:S24"/>
    <mergeCell ref="T24:U24"/>
    <mergeCell ref="M45:N45"/>
    <mergeCell ref="T45:U45"/>
    <mergeCell ref="C46:D46"/>
    <mergeCell ref="E46:F46"/>
    <mergeCell ref="G46:H46"/>
    <mergeCell ref="I46:J46"/>
    <mergeCell ref="K46:L46"/>
    <mergeCell ref="M46:N46"/>
    <mergeCell ref="P46:Q46"/>
    <mergeCell ref="R46:S46"/>
    <mergeCell ref="T46:U46"/>
    <mergeCell ref="M40:N40"/>
    <mergeCell ref="T40:U40"/>
    <mergeCell ref="M41:N41"/>
    <mergeCell ref="T41:U41"/>
    <mergeCell ref="M42:N42"/>
    <mergeCell ref="T42:U42"/>
    <mergeCell ref="M43:N43"/>
    <mergeCell ref="T43:U43"/>
    <mergeCell ref="M44:N44"/>
    <mergeCell ref="T44:U44"/>
    <mergeCell ref="M35:N35"/>
    <mergeCell ref="T35:U35"/>
    <mergeCell ref="M36:N36"/>
    <mergeCell ref="T36:U36"/>
    <mergeCell ref="M37:N37"/>
    <mergeCell ref="T37:U37"/>
    <mergeCell ref="M38:N38"/>
    <mergeCell ref="T38:U38"/>
    <mergeCell ref="M39:N39"/>
    <mergeCell ref="T39:U39"/>
    <mergeCell ref="M30:N30"/>
    <mergeCell ref="T30:U30"/>
    <mergeCell ref="M31:N31"/>
    <mergeCell ref="T31:U31"/>
    <mergeCell ref="M32:N32"/>
    <mergeCell ref="T32:U32"/>
    <mergeCell ref="M33:N33"/>
    <mergeCell ref="T33:U33"/>
    <mergeCell ref="M34:N34"/>
    <mergeCell ref="T34:U34"/>
    <mergeCell ref="M25:N25"/>
    <mergeCell ref="T25:U25"/>
    <mergeCell ref="M26:N26"/>
    <mergeCell ref="T26:U26"/>
    <mergeCell ref="M27:N27"/>
    <mergeCell ref="T27:U27"/>
    <mergeCell ref="M28:N28"/>
    <mergeCell ref="T28:U28"/>
    <mergeCell ref="M29:N29"/>
    <mergeCell ref="T29:U29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K23:L23"/>
    <mergeCell ref="M23:N23"/>
    <mergeCell ref="I18:J18"/>
    <mergeCell ref="K18:L18"/>
    <mergeCell ref="M18:N18"/>
    <mergeCell ref="P18:Q18"/>
    <mergeCell ref="R18:S18"/>
    <mergeCell ref="T18:U18"/>
    <mergeCell ref="C19:D19"/>
    <mergeCell ref="E19:F19"/>
    <mergeCell ref="G19:H19"/>
    <mergeCell ref="I19:J19"/>
    <mergeCell ref="K19:L19"/>
    <mergeCell ref="M19:N19"/>
    <mergeCell ref="P19:Q19"/>
    <mergeCell ref="R19:S19"/>
    <mergeCell ref="T19:U19"/>
    <mergeCell ref="P23:Q23"/>
    <mergeCell ref="R23:S23"/>
    <mergeCell ref="T23:U23"/>
    <mergeCell ref="C8:D8"/>
    <mergeCell ref="E8:F8"/>
    <mergeCell ref="G8:H8"/>
    <mergeCell ref="I8:J8"/>
    <mergeCell ref="K8:L8"/>
    <mergeCell ref="M8:N8"/>
    <mergeCell ref="P8:Q8"/>
    <mergeCell ref="R8:S8"/>
    <mergeCell ref="T8:U8"/>
    <mergeCell ref="C9:D9"/>
    <mergeCell ref="E9:F9"/>
    <mergeCell ref="G9:H9"/>
    <mergeCell ref="I9:J9"/>
    <mergeCell ref="K9:L9"/>
    <mergeCell ref="M9:N9"/>
    <mergeCell ref="P9:Q9"/>
    <mergeCell ref="R9:S9"/>
    <mergeCell ref="T9:U9"/>
    <mergeCell ref="C18:D18"/>
    <mergeCell ref="E18:F18"/>
    <mergeCell ref="G18:H18"/>
  </mergeCells>
  <phoneticPr fontId="19"/>
  <pageMargins left="0.62992099999999995" right="0.62992099999999995" top="0.70866099999999999" bottom="0.70866099999999999" header="0.59055100000000005" footer="0.56692900000000002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IV97"/>
  <sheetViews>
    <sheetView tabSelected="1" showOutlineSymbols="0" defaultGridColor="0" colorId="22" zoomScale="90" zoomScaleNormal="90" zoomScaleSheetLayoutView="100" workbookViewId="0">
      <selection activeCell="D14" sqref="D14"/>
    </sheetView>
  </sheetViews>
  <sheetFormatPr defaultColWidth="10.85546875" defaultRowHeight="14.65" customHeight="1" x14ac:dyDescent="0.15"/>
  <cols>
    <col min="1" max="1" width="1.42578125" style="31" customWidth="1"/>
    <col min="2" max="2" width="4.7109375" style="103" customWidth="1"/>
    <col min="3" max="3" width="26.85546875" style="102" customWidth="1"/>
    <col min="4" max="4" width="14.28515625" style="102" customWidth="1"/>
    <col min="5" max="5" width="14.7109375" style="102" customWidth="1"/>
    <col min="6" max="6" width="5.28515625" style="103" customWidth="1"/>
    <col min="7" max="7" width="6.85546875" style="104" customWidth="1"/>
    <col min="8" max="8" width="6.42578125" style="104" customWidth="1"/>
    <col min="9" max="9" width="7.42578125" style="104" customWidth="1"/>
    <col min="10" max="10" width="5.140625" style="107" customWidth="1"/>
    <col min="11" max="11" width="2.7109375" style="105" customWidth="1"/>
    <col min="12" max="12" width="10.85546875" style="9" customWidth="1"/>
    <col min="13" max="13" width="3.42578125" style="5" customWidth="1"/>
    <col min="14" max="14" width="8.140625" style="26" customWidth="1"/>
    <col min="15" max="15" width="2.85546875" style="26" customWidth="1"/>
    <col min="16" max="17" width="8.42578125" style="26" customWidth="1"/>
    <col min="18" max="18" width="7.28515625" style="69" customWidth="1"/>
    <col min="19" max="23" width="10.85546875" style="69" customWidth="1"/>
    <col min="24" max="256" width="10.85546875" style="5" customWidth="1"/>
  </cols>
  <sheetData>
    <row r="1" spans="1:256" ht="6.75" customHeight="1" x14ac:dyDescent="0.15">
      <c r="A1" s="30"/>
      <c r="B1" s="101"/>
      <c r="J1" s="101"/>
      <c r="L1" s="106"/>
    </row>
    <row r="2" spans="1:256" ht="14.65" customHeight="1" x14ac:dyDescent="0.15">
      <c r="B2" s="257" t="str">
        <f>一覧表!$B$4</f>
        <v>○ 2019年度　日本語教育が必要な外国人・日本国籍児童生徒数</v>
      </c>
      <c r="C2" s="256"/>
      <c r="D2" s="256"/>
      <c r="E2" s="256"/>
      <c r="F2" s="256"/>
      <c r="G2" s="256"/>
      <c r="H2" s="256"/>
      <c r="I2" s="256"/>
      <c r="J2" s="256"/>
      <c r="L2" s="106"/>
    </row>
    <row r="3" spans="1:256" ht="14.65" customHeight="1" x14ac:dyDescent="0.15">
      <c r="E3" s="252" t="str">
        <f>一覧表!$Q$3</f>
        <v>2019年4月8日</v>
      </c>
      <c r="F3" s="252"/>
      <c r="G3" s="252"/>
      <c r="H3" s="252"/>
      <c r="I3" s="252"/>
      <c r="L3" s="106"/>
    </row>
    <row r="4" spans="1:256" ht="6.75" customHeight="1" x14ac:dyDescent="0.15">
      <c r="E4" s="108"/>
      <c r="L4" s="106"/>
    </row>
    <row r="5" spans="1:256" ht="14.65" customHeight="1" x14ac:dyDescent="0.15">
      <c r="C5" s="253" t="s">
        <v>34</v>
      </c>
      <c r="D5" s="253"/>
      <c r="E5" s="253"/>
      <c r="F5" s="253"/>
      <c r="G5" s="253"/>
      <c r="H5" s="253"/>
      <c r="I5" s="168" t="e">
        <f>SUM(一覧表!$T$49)</f>
        <v>#REF!</v>
      </c>
      <c r="J5" s="109" t="s">
        <v>33</v>
      </c>
      <c r="L5" s="106"/>
    </row>
    <row r="6" spans="1:256" ht="8.25" customHeight="1" x14ac:dyDescent="0.15">
      <c r="E6" s="108"/>
      <c r="L6" s="106"/>
    </row>
    <row r="7" spans="1:256" ht="14.65" customHeight="1" x14ac:dyDescent="0.15">
      <c r="C7" s="102" t="s">
        <v>35</v>
      </c>
      <c r="E7" s="102" t="s">
        <v>36</v>
      </c>
      <c r="F7" s="103">
        <v>149</v>
      </c>
      <c r="H7" s="104" t="s">
        <v>14</v>
      </c>
      <c r="I7" s="110">
        <f>G8/F7</f>
        <v>0</v>
      </c>
      <c r="L7" s="106"/>
    </row>
    <row r="8" spans="1:256" ht="14.65" customHeight="1" thickBot="1" x14ac:dyDescent="0.2">
      <c r="C8" s="102" t="s">
        <v>78</v>
      </c>
      <c r="D8" s="103">
        <f>COUNTA(C10:C89)</f>
        <v>0</v>
      </c>
      <c r="G8" s="107">
        <f>COUNTA(G10:G89)</f>
        <v>0</v>
      </c>
      <c r="H8" s="107"/>
      <c r="I8" s="107">
        <f>COUNTA(I10:I89)</f>
        <v>0</v>
      </c>
      <c r="L8" s="111" t="s">
        <v>86</v>
      </c>
      <c r="N8" s="65" t="s">
        <v>86</v>
      </c>
      <c r="P8" s="65" t="s">
        <v>86</v>
      </c>
      <c r="Q8" s="65"/>
    </row>
    <row r="9" spans="1:256" ht="14.65" customHeight="1" thickBot="1" x14ac:dyDescent="0.2">
      <c r="B9" s="112" t="s">
        <v>37</v>
      </c>
      <c r="C9" s="113" t="s">
        <v>38</v>
      </c>
      <c r="D9" s="114" t="s">
        <v>39</v>
      </c>
      <c r="E9" s="114" t="s">
        <v>40</v>
      </c>
      <c r="F9" s="115" t="s">
        <v>41</v>
      </c>
      <c r="G9" s="115" t="s">
        <v>42</v>
      </c>
      <c r="H9" s="115" t="s">
        <v>43</v>
      </c>
      <c r="I9" s="115" t="s">
        <v>44</v>
      </c>
      <c r="J9" s="116" t="s">
        <v>45</v>
      </c>
      <c r="K9" s="117"/>
      <c r="L9" s="118" t="s">
        <v>46</v>
      </c>
      <c r="N9" s="98" t="s">
        <v>63</v>
      </c>
      <c r="O9" s="33"/>
      <c r="P9" s="97" t="s">
        <v>88</v>
      </c>
      <c r="Q9" s="97" t="s">
        <v>89</v>
      </c>
      <c r="R9" s="68"/>
      <c r="S9" s="66"/>
      <c r="T9" s="66"/>
    </row>
    <row r="10" spans="1:256" ht="14.1" customHeight="1" x14ac:dyDescent="0.15">
      <c r="B10" s="167">
        <v>1</v>
      </c>
      <c r="C10" s="149"/>
      <c r="D10" s="216"/>
      <c r="E10" s="216"/>
      <c r="F10" s="150"/>
      <c r="G10" s="150"/>
      <c r="H10" s="150"/>
      <c r="I10" s="150"/>
      <c r="J10" s="160"/>
      <c r="K10" s="164"/>
      <c r="L10" s="125" t="s">
        <v>101</v>
      </c>
      <c r="M10" s="69"/>
      <c r="N10" s="159"/>
      <c r="O10" s="157"/>
      <c r="P10" s="100"/>
      <c r="Q10" s="161"/>
      <c r="R10" s="68"/>
      <c r="S10" s="66"/>
      <c r="T10" s="66"/>
    </row>
    <row r="11" spans="1:256" ht="14.1" customHeight="1" x14ac:dyDescent="0.15">
      <c r="A11" s="67"/>
      <c r="B11" s="165">
        <v>1</v>
      </c>
      <c r="C11" s="151"/>
      <c r="D11" s="215"/>
      <c r="E11" s="215"/>
      <c r="F11" s="152"/>
      <c r="G11" s="152"/>
      <c r="H11" s="152"/>
      <c r="I11" s="152"/>
      <c r="J11" s="162"/>
      <c r="K11" s="164"/>
      <c r="L11" s="125"/>
      <c r="M11" s="69"/>
      <c r="N11" s="159"/>
      <c r="O11" s="157"/>
      <c r="P11" s="100"/>
      <c r="Q11" s="161"/>
      <c r="R11" s="68"/>
      <c r="S11" s="66"/>
      <c r="T11" s="66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  <c r="IV11" s="69"/>
    </row>
    <row r="12" spans="1:256" ht="14.1" customHeight="1" x14ac:dyDescent="0.15">
      <c r="A12" s="67"/>
      <c r="B12" s="165">
        <v>1</v>
      </c>
      <c r="C12" s="151"/>
      <c r="D12" s="215"/>
      <c r="E12" s="215"/>
      <c r="F12" s="152"/>
      <c r="G12" s="152"/>
      <c r="H12" s="152"/>
      <c r="I12" s="152"/>
      <c r="J12" s="162"/>
      <c r="K12" s="164"/>
      <c r="L12" s="125"/>
      <c r="M12" s="69"/>
      <c r="N12" s="159"/>
      <c r="O12" s="157"/>
      <c r="P12" s="100"/>
      <c r="Q12" s="161"/>
      <c r="R12" s="68"/>
      <c r="S12" s="66"/>
      <c r="T12" s="66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spans="1:256" ht="14.1" customHeight="1" x14ac:dyDescent="0.15">
      <c r="A13" s="67"/>
      <c r="B13" s="165">
        <v>1</v>
      </c>
      <c r="C13" s="151"/>
      <c r="D13" s="215"/>
      <c r="E13" s="215"/>
      <c r="F13" s="152"/>
      <c r="G13" s="152"/>
      <c r="H13" s="152"/>
      <c r="I13" s="152"/>
      <c r="J13" s="162"/>
      <c r="K13" s="164"/>
      <c r="L13" s="125"/>
      <c r="M13" s="69"/>
      <c r="N13" s="159"/>
      <c r="O13" s="157"/>
      <c r="P13" s="100"/>
      <c r="Q13" s="161"/>
      <c r="R13" s="68"/>
      <c r="S13" s="66"/>
      <c r="T13" s="66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  <c r="IV13" s="69"/>
    </row>
    <row r="14" spans="1:256" ht="14.1" customHeight="1" x14ac:dyDescent="0.15">
      <c r="A14" s="67"/>
      <c r="B14" s="165">
        <v>1</v>
      </c>
      <c r="C14" s="151"/>
      <c r="D14" s="215"/>
      <c r="E14" s="215"/>
      <c r="F14" s="152"/>
      <c r="G14" s="152"/>
      <c r="H14" s="152"/>
      <c r="I14" s="152"/>
      <c r="J14" s="162"/>
      <c r="K14" s="164"/>
      <c r="L14" s="125"/>
      <c r="M14" s="69"/>
      <c r="N14" s="159"/>
      <c r="O14" s="157"/>
      <c r="P14" s="100"/>
      <c r="Q14" s="161"/>
      <c r="R14" s="68"/>
      <c r="S14" s="66"/>
      <c r="T14" s="66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</row>
    <row r="15" spans="1:256" ht="14.1" customHeight="1" x14ac:dyDescent="0.15">
      <c r="A15" s="67"/>
      <c r="B15" s="165">
        <v>1</v>
      </c>
      <c r="C15" s="151"/>
      <c r="D15" s="215"/>
      <c r="E15" s="215"/>
      <c r="F15" s="152"/>
      <c r="G15" s="152"/>
      <c r="H15" s="152"/>
      <c r="I15" s="152"/>
      <c r="J15" s="162"/>
      <c r="K15" s="164"/>
      <c r="L15" s="125"/>
      <c r="M15" s="69"/>
      <c r="N15" s="159"/>
      <c r="O15" s="157"/>
      <c r="P15" s="100"/>
      <c r="Q15" s="161"/>
      <c r="R15" s="68"/>
      <c r="S15" s="66"/>
      <c r="T15" s="66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</row>
    <row r="16" spans="1:256" ht="14.1" customHeight="1" x14ac:dyDescent="0.15">
      <c r="A16" s="67"/>
      <c r="B16" s="165">
        <v>1</v>
      </c>
      <c r="C16" s="151"/>
      <c r="D16" s="215"/>
      <c r="E16" s="215"/>
      <c r="F16" s="152"/>
      <c r="G16" s="152"/>
      <c r="H16" s="152"/>
      <c r="I16" s="152"/>
      <c r="J16" s="162"/>
      <c r="K16" s="164"/>
      <c r="L16" s="125"/>
      <c r="M16" s="69"/>
      <c r="N16" s="159"/>
      <c r="O16" s="157"/>
      <c r="P16" s="100"/>
      <c r="Q16" s="161"/>
      <c r="R16" s="68"/>
      <c r="S16" s="66"/>
      <c r="T16" s="66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</row>
    <row r="17" spans="1:256" ht="14.1" customHeight="1" x14ac:dyDescent="0.15">
      <c r="A17" s="67"/>
      <c r="B17" s="165">
        <v>1</v>
      </c>
      <c r="C17" s="151"/>
      <c r="D17" s="215"/>
      <c r="E17" s="215"/>
      <c r="F17" s="152"/>
      <c r="G17" s="152"/>
      <c r="H17" s="152"/>
      <c r="I17" s="152"/>
      <c r="J17" s="162"/>
      <c r="K17" s="164"/>
      <c r="L17" s="125"/>
      <c r="M17" s="69"/>
      <c r="N17" s="159"/>
      <c r="O17" s="157"/>
      <c r="P17" s="100"/>
      <c r="Q17" s="161"/>
      <c r="R17" s="68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  <c r="IU17" s="69"/>
      <c r="IV17" s="69"/>
    </row>
    <row r="18" spans="1:256" ht="14.1" customHeight="1" x14ac:dyDescent="0.15">
      <c r="A18" s="67"/>
      <c r="B18" s="165">
        <v>1</v>
      </c>
      <c r="C18" s="151"/>
      <c r="D18" s="215"/>
      <c r="E18" s="215"/>
      <c r="F18" s="152"/>
      <c r="G18" s="152"/>
      <c r="H18" s="152"/>
      <c r="I18" s="152"/>
      <c r="J18" s="162"/>
      <c r="K18" s="164"/>
      <c r="L18" s="125"/>
      <c r="M18" s="69"/>
      <c r="N18" s="159"/>
      <c r="O18" s="157"/>
      <c r="P18" s="100"/>
      <c r="Q18" s="161"/>
      <c r="R18" s="68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</row>
    <row r="19" spans="1:256" ht="14.1" customHeight="1" x14ac:dyDescent="0.15">
      <c r="A19" s="67"/>
      <c r="B19" s="165">
        <v>1</v>
      </c>
      <c r="C19" s="151"/>
      <c r="D19" s="215"/>
      <c r="E19" s="215"/>
      <c r="F19" s="152"/>
      <c r="G19" s="152"/>
      <c r="H19" s="152"/>
      <c r="I19" s="152"/>
      <c r="J19" s="162"/>
      <c r="K19" s="164"/>
      <c r="L19" s="125"/>
      <c r="M19" s="69"/>
      <c r="N19" s="159"/>
      <c r="O19" s="157"/>
      <c r="P19" s="100"/>
      <c r="Q19" s="161"/>
      <c r="R19" s="68"/>
      <c r="S19" s="66"/>
      <c r="T19" s="66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</row>
    <row r="20" spans="1:256" ht="14.1" customHeight="1" x14ac:dyDescent="0.15">
      <c r="A20" s="67"/>
      <c r="B20" s="165">
        <v>1</v>
      </c>
      <c r="C20" s="151"/>
      <c r="D20" s="215"/>
      <c r="E20" s="215"/>
      <c r="F20" s="152"/>
      <c r="G20" s="152"/>
      <c r="H20" s="152"/>
      <c r="I20" s="152"/>
      <c r="J20" s="162"/>
      <c r="K20" s="164"/>
      <c r="L20" s="125"/>
      <c r="M20" s="69"/>
      <c r="N20" s="159"/>
      <c r="O20" s="157"/>
      <c r="P20" s="100"/>
      <c r="Q20" s="161"/>
      <c r="R20" s="68"/>
      <c r="S20" s="66"/>
      <c r="T20" s="66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</row>
    <row r="21" spans="1:256" ht="14.1" customHeight="1" thickBot="1" x14ac:dyDescent="0.2">
      <c r="A21" s="67"/>
      <c r="B21" s="165">
        <v>1</v>
      </c>
      <c r="C21" s="151"/>
      <c r="D21" s="215"/>
      <c r="E21" s="215"/>
      <c r="F21" s="152"/>
      <c r="G21" s="152"/>
      <c r="H21" s="152"/>
      <c r="I21" s="152"/>
      <c r="J21" s="162"/>
      <c r="K21" s="164"/>
      <c r="L21" s="125"/>
      <c r="M21" s="69"/>
      <c r="N21" s="159"/>
      <c r="O21" s="157"/>
      <c r="P21" s="100"/>
      <c r="Q21" s="161"/>
      <c r="R21" s="68"/>
      <c r="S21" s="66"/>
      <c r="T21" s="66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</row>
    <row r="22" spans="1:256" ht="14.1" customHeight="1" x14ac:dyDescent="0.15">
      <c r="A22" s="67"/>
      <c r="B22" s="163">
        <v>2</v>
      </c>
      <c r="C22" s="120"/>
      <c r="D22" s="121"/>
      <c r="E22" s="217"/>
      <c r="F22" s="122"/>
      <c r="G22" s="123"/>
      <c r="H22" s="123"/>
      <c r="I22" s="123"/>
      <c r="J22" s="124"/>
      <c r="K22" s="119"/>
      <c r="L22" s="125"/>
      <c r="M22" s="69"/>
      <c r="N22" s="159"/>
      <c r="O22" s="157"/>
      <c r="P22" s="100"/>
      <c r="Q22" s="100"/>
      <c r="R22" s="68"/>
      <c r="S22" s="66"/>
      <c r="T22" s="66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</row>
    <row r="23" spans="1:256" ht="14.1" customHeight="1" x14ac:dyDescent="0.15">
      <c r="B23" s="166">
        <v>2</v>
      </c>
      <c r="C23" s="126"/>
      <c r="D23" s="127"/>
      <c r="E23" s="218"/>
      <c r="F23" s="128"/>
      <c r="G23" s="129"/>
      <c r="H23" s="129"/>
      <c r="I23" s="129"/>
      <c r="J23" s="130"/>
      <c r="K23" s="119"/>
      <c r="L23" s="125"/>
      <c r="M23" s="69"/>
      <c r="N23" s="159"/>
      <c r="O23" s="157"/>
      <c r="P23" s="100"/>
      <c r="Q23" s="100"/>
      <c r="R23" s="68"/>
    </row>
    <row r="24" spans="1:256" ht="14.1" customHeight="1" x14ac:dyDescent="0.15">
      <c r="B24" s="166">
        <v>2</v>
      </c>
      <c r="C24" s="126"/>
      <c r="D24" s="127"/>
      <c r="E24" s="218"/>
      <c r="F24" s="128"/>
      <c r="G24" s="129"/>
      <c r="H24" s="129"/>
      <c r="I24" s="129"/>
      <c r="J24" s="130"/>
      <c r="K24" s="119"/>
      <c r="L24" s="125"/>
      <c r="M24" s="69"/>
      <c r="N24" s="159"/>
      <c r="O24" s="157"/>
      <c r="P24" s="100"/>
      <c r="Q24" s="100"/>
      <c r="R24" s="68"/>
    </row>
    <row r="25" spans="1:256" ht="14.1" customHeight="1" x14ac:dyDescent="0.15">
      <c r="B25" s="166">
        <v>2</v>
      </c>
      <c r="C25" s="126"/>
      <c r="D25" s="127"/>
      <c r="E25" s="218"/>
      <c r="F25" s="128"/>
      <c r="G25" s="129"/>
      <c r="H25" s="129"/>
      <c r="I25" s="129"/>
      <c r="J25" s="130"/>
      <c r="K25" s="119"/>
      <c r="L25" s="125"/>
      <c r="M25" s="69"/>
      <c r="N25" s="159"/>
      <c r="O25" s="157"/>
      <c r="P25" s="100"/>
      <c r="Q25" s="100"/>
      <c r="R25" s="68"/>
    </row>
    <row r="26" spans="1:256" ht="14.1" customHeight="1" x14ac:dyDescent="0.15">
      <c r="B26" s="166">
        <v>2</v>
      </c>
      <c r="C26" s="126"/>
      <c r="D26" s="127"/>
      <c r="E26" s="218"/>
      <c r="F26" s="128"/>
      <c r="G26" s="129"/>
      <c r="H26" s="129"/>
      <c r="I26" s="129"/>
      <c r="J26" s="130"/>
      <c r="K26" s="119"/>
      <c r="L26" s="125"/>
      <c r="M26" s="69"/>
      <c r="N26" s="159"/>
      <c r="O26" s="157"/>
      <c r="P26" s="100"/>
      <c r="Q26" s="100"/>
      <c r="R26" s="68"/>
    </row>
    <row r="27" spans="1:256" ht="14.1" customHeight="1" x14ac:dyDescent="0.15">
      <c r="B27" s="166">
        <v>2</v>
      </c>
      <c r="C27" s="126"/>
      <c r="D27" s="127"/>
      <c r="E27" s="218"/>
      <c r="F27" s="128"/>
      <c r="G27" s="129"/>
      <c r="H27" s="129"/>
      <c r="I27" s="129"/>
      <c r="J27" s="130"/>
      <c r="K27" s="119"/>
      <c r="L27" s="125"/>
      <c r="M27" s="69"/>
      <c r="N27" s="159"/>
      <c r="O27" s="157"/>
      <c r="P27" s="100"/>
      <c r="Q27" s="100"/>
      <c r="R27" s="68"/>
    </row>
    <row r="28" spans="1:256" ht="14.1" customHeight="1" x14ac:dyDescent="0.15">
      <c r="B28" s="166">
        <v>2</v>
      </c>
      <c r="C28" s="126"/>
      <c r="D28" s="127"/>
      <c r="E28" s="218"/>
      <c r="F28" s="128"/>
      <c r="G28" s="129"/>
      <c r="H28" s="129"/>
      <c r="I28" s="129"/>
      <c r="J28" s="130"/>
      <c r="K28" s="119"/>
      <c r="L28" s="125"/>
      <c r="M28" s="69"/>
      <c r="N28" s="159"/>
      <c r="O28" s="157"/>
      <c r="P28" s="100"/>
      <c r="Q28" s="100"/>
      <c r="R28" s="68"/>
    </row>
    <row r="29" spans="1:256" ht="14.1" customHeight="1" x14ac:dyDescent="0.15">
      <c r="B29" s="166">
        <v>2</v>
      </c>
      <c r="C29" s="126"/>
      <c r="D29" s="127"/>
      <c r="E29" s="218"/>
      <c r="F29" s="128"/>
      <c r="G29" s="129"/>
      <c r="H29" s="129"/>
      <c r="I29" s="129"/>
      <c r="J29" s="130"/>
      <c r="K29" s="119"/>
      <c r="L29" s="125"/>
      <c r="M29" s="69"/>
      <c r="N29" s="159"/>
      <c r="O29" s="157"/>
      <c r="P29" s="100"/>
      <c r="Q29" s="100"/>
      <c r="R29" s="68"/>
    </row>
    <row r="30" spans="1:256" ht="14.1" customHeight="1" x14ac:dyDescent="0.15">
      <c r="B30" s="166">
        <v>2</v>
      </c>
      <c r="C30" s="126"/>
      <c r="D30" s="127"/>
      <c r="E30" s="218"/>
      <c r="F30" s="128"/>
      <c r="G30" s="129"/>
      <c r="H30" s="129"/>
      <c r="I30" s="129"/>
      <c r="J30" s="130"/>
      <c r="K30" s="119"/>
      <c r="L30" s="125"/>
      <c r="M30" s="69"/>
      <c r="N30" s="159"/>
      <c r="O30" s="157"/>
      <c r="P30" s="100"/>
      <c r="Q30" s="100"/>
      <c r="R30" s="68"/>
    </row>
    <row r="31" spans="1:256" ht="14.1" customHeight="1" x14ac:dyDescent="0.15">
      <c r="B31" s="166">
        <v>2</v>
      </c>
      <c r="C31" s="126"/>
      <c r="D31" s="127"/>
      <c r="E31" s="218"/>
      <c r="F31" s="128"/>
      <c r="G31" s="129"/>
      <c r="H31" s="129"/>
      <c r="I31" s="129"/>
      <c r="J31" s="130"/>
      <c r="K31" s="119"/>
      <c r="L31" s="125"/>
      <c r="M31" s="69"/>
      <c r="N31" s="159"/>
      <c r="O31" s="157"/>
      <c r="P31" s="100"/>
      <c r="Q31" s="100"/>
      <c r="R31" s="68"/>
    </row>
    <row r="32" spans="1:256" ht="14.1" customHeight="1" x14ac:dyDescent="0.15">
      <c r="B32" s="166">
        <v>2</v>
      </c>
      <c r="C32" s="126"/>
      <c r="D32" s="127"/>
      <c r="E32" s="218"/>
      <c r="F32" s="128"/>
      <c r="G32" s="129"/>
      <c r="H32" s="129"/>
      <c r="I32" s="129"/>
      <c r="J32" s="130"/>
      <c r="K32" s="119"/>
      <c r="L32" s="125"/>
      <c r="M32" s="69"/>
      <c r="N32" s="159"/>
      <c r="O32" s="157"/>
      <c r="P32" s="100"/>
      <c r="Q32" s="100"/>
      <c r="R32" s="68"/>
    </row>
    <row r="33" spans="2:18" ht="14.1" customHeight="1" x14ac:dyDescent="0.15">
      <c r="B33" s="166">
        <v>2</v>
      </c>
      <c r="C33" s="126"/>
      <c r="D33" s="127"/>
      <c r="E33" s="218"/>
      <c r="F33" s="128"/>
      <c r="G33" s="129"/>
      <c r="H33" s="129"/>
      <c r="I33" s="129"/>
      <c r="J33" s="130"/>
      <c r="K33" s="119"/>
      <c r="L33" s="125"/>
      <c r="M33" s="69"/>
      <c r="N33" s="159"/>
      <c r="O33" s="157"/>
      <c r="P33" s="100"/>
      <c r="Q33" s="100"/>
      <c r="R33" s="68"/>
    </row>
    <row r="34" spans="2:18" ht="14.1" customHeight="1" x14ac:dyDescent="0.15">
      <c r="B34" s="166">
        <v>2</v>
      </c>
      <c r="C34" s="126"/>
      <c r="D34" s="127"/>
      <c r="E34" s="218"/>
      <c r="F34" s="128"/>
      <c r="G34" s="129"/>
      <c r="H34" s="129"/>
      <c r="I34" s="129"/>
      <c r="J34" s="130"/>
      <c r="K34" s="119"/>
      <c r="L34" s="125"/>
      <c r="M34" s="69"/>
      <c r="N34" s="159"/>
      <c r="O34" s="157"/>
      <c r="P34" s="100"/>
      <c r="Q34" s="100"/>
      <c r="R34" s="68"/>
    </row>
    <row r="35" spans="2:18" ht="14.1" customHeight="1" x14ac:dyDescent="0.15">
      <c r="B35" s="166">
        <v>2</v>
      </c>
      <c r="C35" s="126"/>
      <c r="D35" s="127"/>
      <c r="E35" s="218"/>
      <c r="F35" s="128"/>
      <c r="G35" s="129"/>
      <c r="H35" s="129"/>
      <c r="I35" s="129"/>
      <c r="J35" s="130"/>
      <c r="K35" s="119"/>
      <c r="L35" s="125"/>
      <c r="M35" s="69"/>
      <c r="N35" s="159"/>
      <c r="O35" s="157"/>
      <c r="P35" s="100"/>
      <c r="Q35" s="100"/>
      <c r="R35" s="68"/>
    </row>
    <row r="36" spans="2:18" ht="14.1" customHeight="1" x14ac:dyDescent="0.15">
      <c r="B36" s="166">
        <v>2</v>
      </c>
      <c r="C36" s="126"/>
      <c r="D36" s="218"/>
      <c r="E36" s="218"/>
      <c r="F36" s="128"/>
      <c r="G36" s="129"/>
      <c r="H36" s="129"/>
      <c r="I36" s="129"/>
      <c r="J36" s="130"/>
      <c r="K36" s="119"/>
      <c r="L36" s="125"/>
      <c r="M36" s="69"/>
      <c r="N36" s="159"/>
      <c r="O36" s="157"/>
      <c r="P36" s="100"/>
      <c r="Q36" s="100"/>
      <c r="R36" s="68"/>
    </row>
    <row r="37" spans="2:18" ht="14.1" customHeight="1" x14ac:dyDescent="0.15">
      <c r="B37" s="166">
        <v>2</v>
      </c>
      <c r="C37" s="126"/>
      <c r="D37" s="218"/>
      <c r="E37" s="218"/>
      <c r="F37" s="128"/>
      <c r="G37" s="129"/>
      <c r="H37" s="129"/>
      <c r="I37" s="129"/>
      <c r="J37" s="130"/>
      <c r="K37" s="119"/>
      <c r="L37" s="125"/>
      <c r="M37" s="69"/>
      <c r="N37" s="159"/>
      <c r="O37" s="157"/>
      <c r="P37" s="100"/>
      <c r="Q37" s="100"/>
      <c r="R37" s="68"/>
    </row>
    <row r="38" spans="2:18" ht="14.1" customHeight="1" x14ac:dyDescent="0.15">
      <c r="B38" s="166">
        <v>2</v>
      </c>
      <c r="C38" s="131"/>
      <c r="D38" s="127"/>
      <c r="E38" s="218"/>
      <c r="F38" s="128"/>
      <c r="G38" s="129"/>
      <c r="H38" s="129"/>
      <c r="I38" s="129"/>
      <c r="J38" s="130"/>
      <c r="K38" s="119"/>
      <c r="L38" s="125"/>
      <c r="M38" s="69"/>
      <c r="N38" s="159"/>
      <c r="O38" s="157"/>
      <c r="P38" s="100"/>
      <c r="Q38" s="100"/>
      <c r="R38" s="68"/>
    </row>
    <row r="39" spans="2:18" ht="14.1" customHeight="1" thickBot="1" x14ac:dyDescent="0.2">
      <c r="B39" s="166">
        <v>2</v>
      </c>
      <c r="C39" s="131"/>
      <c r="D39" s="127"/>
      <c r="E39" s="218"/>
      <c r="F39" s="128"/>
      <c r="G39" s="129"/>
      <c r="H39" s="129"/>
      <c r="I39" s="129"/>
      <c r="J39" s="129"/>
      <c r="K39" s="119"/>
      <c r="L39" s="125"/>
      <c r="M39" s="69"/>
      <c r="N39" s="159"/>
      <c r="O39" s="157"/>
      <c r="P39" s="100"/>
      <c r="Q39" s="100"/>
      <c r="R39" s="68"/>
    </row>
    <row r="40" spans="2:18" ht="14.1" customHeight="1" x14ac:dyDescent="0.15">
      <c r="B40" s="163">
        <v>3</v>
      </c>
      <c r="C40" s="132"/>
      <c r="D40" s="121"/>
      <c r="E40" s="217"/>
      <c r="F40" s="122"/>
      <c r="G40" s="123"/>
      <c r="H40" s="123"/>
      <c r="I40" s="123"/>
      <c r="J40" s="124"/>
      <c r="K40" s="119"/>
      <c r="L40" s="125"/>
      <c r="M40" s="69"/>
      <c r="N40" s="159"/>
      <c r="O40" s="157"/>
      <c r="P40" s="100"/>
      <c r="Q40" s="100"/>
      <c r="R40" s="68"/>
    </row>
    <row r="41" spans="2:18" ht="14.1" customHeight="1" x14ac:dyDescent="0.15">
      <c r="B41" s="166">
        <v>3</v>
      </c>
      <c r="C41" s="133"/>
      <c r="D41" s="127"/>
      <c r="E41" s="218"/>
      <c r="F41" s="128"/>
      <c r="G41" s="129"/>
      <c r="H41" s="129"/>
      <c r="I41" s="129"/>
      <c r="J41" s="130"/>
      <c r="K41" s="119"/>
      <c r="L41" s="125"/>
      <c r="M41" s="69"/>
      <c r="N41" s="159"/>
      <c r="O41" s="157"/>
      <c r="P41" s="100"/>
      <c r="Q41" s="100"/>
      <c r="R41" s="68"/>
    </row>
    <row r="42" spans="2:18" ht="14.1" customHeight="1" x14ac:dyDescent="0.15">
      <c r="B42" s="166">
        <v>3</v>
      </c>
      <c r="C42" s="133"/>
      <c r="D42" s="127"/>
      <c r="E42" s="218"/>
      <c r="F42" s="128"/>
      <c r="G42" s="129"/>
      <c r="H42" s="129"/>
      <c r="I42" s="129"/>
      <c r="J42" s="130"/>
      <c r="K42" s="119"/>
      <c r="L42" s="125"/>
      <c r="M42" s="69"/>
      <c r="N42" s="159"/>
      <c r="O42" s="157"/>
      <c r="P42" s="100"/>
      <c r="Q42" s="100"/>
      <c r="R42" s="68"/>
    </row>
    <row r="43" spans="2:18" ht="14.1" customHeight="1" x14ac:dyDescent="0.15">
      <c r="B43" s="166">
        <v>3</v>
      </c>
      <c r="C43" s="133"/>
      <c r="D43" s="127"/>
      <c r="E43" s="218"/>
      <c r="F43" s="128"/>
      <c r="G43" s="129"/>
      <c r="H43" s="129"/>
      <c r="I43" s="129"/>
      <c r="J43" s="130"/>
      <c r="K43" s="119"/>
      <c r="L43" s="125"/>
      <c r="M43" s="69"/>
      <c r="N43" s="159"/>
      <c r="O43" s="157"/>
      <c r="P43" s="100"/>
      <c r="Q43" s="100"/>
      <c r="R43" s="68"/>
    </row>
    <row r="44" spans="2:18" ht="14.1" customHeight="1" x14ac:dyDescent="0.15">
      <c r="B44" s="166">
        <v>3</v>
      </c>
      <c r="C44" s="133"/>
      <c r="D44" s="127"/>
      <c r="E44" s="218"/>
      <c r="F44" s="128"/>
      <c r="G44" s="129"/>
      <c r="H44" s="129"/>
      <c r="I44" s="129"/>
      <c r="J44" s="130"/>
      <c r="K44" s="119"/>
      <c r="L44" s="125"/>
      <c r="M44" s="69"/>
      <c r="N44" s="159"/>
      <c r="O44" s="157"/>
      <c r="P44" s="100"/>
      <c r="Q44" s="100"/>
      <c r="R44" s="68"/>
    </row>
    <row r="45" spans="2:18" ht="14.1" customHeight="1" x14ac:dyDescent="0.15">
      <c r="B45" s="166">
        <v>3</v>
      </c>
      <c r="C45" s="133"/>
      <c r="D45" s="127"/>
      <c r="E45" s="218"/>
      <c r="F45" s="128"/>
      <c r="G45" s="129"/>
      <c r="H45" s="129"/>
      <c r="I45" s="129"/>
      <c r="J45" s="130"/>
      <c r="K45" s="119"/>
      <c r="L45" s="125"/>
      <c r="M45" s="69"/>
      <c r="N45" s="159"/>
      <c r="O45" s="157"/>
      <c r="P45" s="100"/>
      <c r="Q45" s="100"/>
      <c r="R45" s="68"/>
    </row>
    <row r="46" spans="2:18" ht="14.1" customHeight="1" x14ac:dyDescent="0.15">
      <c r="B46" s="166">
        <v>3</v>
      </c>
      <c r="C46" s="133"/>
      <c r="D46" s="127"/>
      <c r="E46" s="218"/>
      <c r="F46" s="128"/>
      <c r="G46" s="129"/>
      <c r="H46" s="129"/>
      <c r="I46" s="129"/>
      <c r="J46" s="129"/>
      <c r="K46" s="119"/>
      <c r="L46" s="125"/>
      <c r="M46" s="69"/>
      <c r="N46" s="159"/>
      <c r="O46" s="157"/>
      <c r="P46" s="100"/>
      <c r="Q46" s="100"/>
      <c r="R46" s="68"/>
    </row>
    <row r="47" spans="2:18" ht="14.1" customHeight="1" x14ac:dyDescent="0.15">
      <c r="B47" s="166">
        <v>3</v>
      </c>
      <c r="C47" s="133"/>
      <c r="D47" s="127"/>
      <c r="E47" s="218"/>
      <c r="F47" s="128"/>
      <c r="G47" s="129"/>
      <c r="H47" s="129"/>
      <c r="I47" s="129"/>
      <c r="J47" s="129"/>
      <c r="K47" s="119"/>
      <c r="L47" s="125"/>
      <c r="M47" s="69"/>
      <c r="N47" s="159"/>
      <c r="O47" s="157"/>
      <c r="P47" s="100"/>
      <c r="Q47" s="100"/>
      <c r="R47" s="68"/>
    </row>
    <row r="48" spans="2:18" ht="14.1" customHeight="1" thickBot="1" x14ac:dyDescent="0.2">
      <c r="B48" s="166">
        <v>3</v>
      </c>
      <c r="C48" s="133"/>
      <c r="D48" s="127"/>
      <c r="E48" s="218"/>
      <c r="F48" s="128"/>
      <c r="G48" s="129"/>
      <c r="H48" s="129"/>
      <c r="I48" s="129"/>
      <c r="J48" s="129"/>
      <c r="K48" s="119"/>
      <c r="L48" s="125"/>
      <c r="M48" s="69"/>
      <c r="N48" s="159"/>
      <c r="O48" s="157"/>
      <c r="P48" s="100"/>
      <c r="Q48" s="100"/>
      <c r="R48" s="68"/>
    </row>
    <row r="49" spans="2:18" ht="14.1" customHeight="1" x14ac:dyDescent="0.15">
      <c r="B49" s="163">
        <v>4</v>
      </c>
      <c r="C49" s="134"/>
      <c r="D49" s="121"/>
      <c r="E49" s="217"/>
      <c r="F49" s="122"/>
      <c r="G49" s="123"/>
      <c r="H49" s="123"/>
      <c r="I49" s="123"/>
      <c r="J49" s="124"/>
      <c r="K49" s="119"/>
      <c r="L49" s="125"/>
      <c r="M49" s="69"/>
      <c r="N49" s="159"/>
      <c r="O49" s="157"/>
      <c r="P49" s="100"/>
      <c r="Q49" s="100"/>
      <c r="R49" s="68"/>
    </row>
    <row r="50" spans="2:18" ht="14.1" customHeight="1" x14ac:dyDescent="0.15">
      <c r="B50" s="166">
        <v>4</v>
      </c>
      <c r="C50" s="135"/>
      <c r="D50" s="127"/>
      <c r="E50" s="218"/>
      <c r="F50" s="128"/>
      <c r="G50" s="129"/>
      <c r="H50" s="129"/>
      <c r="I50" s="129"/>
      <c r="J50" s="130"/>
      <c r="K50" s="119"/>
      <c r="L50" s="125"/>
      <c r="M50" s="69"/>
      <c r="N50" s="159"/>
      <c r="O50" s="157"/>
      <c r="P50" s="100"/>
      <c r="Q50" s="100"/>
      <c r="R50" s="68"/>
    </row>
    <row r="51" spans="2:18" ht="14.1" customHeight="1" x14ac:dyDescent="0.15">
      <c r="B51" s="166">
        <v>4</v>
      </c>
      <c r="C51" s="135"/>
      <c r="D51" s="127"/>
      <c r="E51" s="218"/>
      <c r="F51" s="128"/>
      <c r="G51" s="129"/>
      <c r="H51" s="129"/>
      <c r="I51" s="129"/>
      <c r="J51" s="130"/>
      <c r="K51" s="119"/>
      <c r="L51" s="125"/>
      <c r="M51" s="69"/>
      <c r="N51" s="159"/>
      <c r="O51" s="157"/>
      <c r="P51" s="100"/>
      <c r="Q51" s="100"/>
      <c r="R51" s="68"/>
    </row>
    <row r="52" spans="2:18" ht="14.1" customHeight="1" x14ac:dyDescent="0.15">
      <c r="B52" s="166">
        <v>4</v>
      </c>
      <c r="C52" s="135"/>
      <c r="D52" s="127"/>
      <c r="E52" s="218"/>
      <c r="F52" s="136"/>
      <c r="G52" s="129"/>
      <c r="H52" s="129"/>
      <c r="I52" s="129"/>
      <c r="J52" s="130"/>
      <c r="K52" s="119"/>
      <c r="L52" s="125"/>
      <c r="M52" s="69"/>
      <c r="N52" s="159"/>
      <c r="O52" s="157"/>
      <c r="P52" s="100"/>
      <c r="Q52" s="100"/>
      <c r="R52" s="68"/>
    </row>
    <row r="53" spans="2:18" ht="14.1" customHeight="1" x14ac:dyDescent="0.15">
      <c r="B53" s="166">
        <v>4</v>
      </c>
      <c r="C53" s="133"/>
      <c r="D53" s="218"/>
      <c r="E53" s="218"/>
      <c r="F53" s="129"/>
      <c r="G53" s="129"/>
      <c r="H53" s="129"/>
      <c r="I53" s="130"/>
      <c r="J53" s="130"/>
      <c r="K53" s="119"/>
      <c r="L53" s="125"/>
      <c r="M53" s="69"/>
      <c r="N53" s="159"/>
      <c r="O53" s="157"/>
      <c r="P53" s="100"/>
      <c r="Q53" s="100"/>
      <c r="R53" s="68"/>
    </row>
    <row r="54" spans="2:18" ht="14.1" customHeight="1" x14ac:dyDescent="0.15">
      <c r="B54" s="166">
        <v>4</v>
      </c>
      <c r="C54" s="133"/>
      <c r="D54" s="218"/>
      <c r="E54" s="218"/>
      <c r="F54" s="129"/>
      <c r="G54" s="129"/>
      <c r="H54" s="129"/>
      <c r="I54" s="129"/>
      <c r="J54" s="130"/>
      <c r="K54" s="119"/>
      <c r="L54" s="125"/>
      <c r="M54" s="69"/>
      <c r="N54" s="159"/>
      <c r="O54" s="157"/>
      <c r="P54" s="100"/>
      <c r="Q54" s="100"/>
      <c r="R54" s="68"/>
    </row>
    <row r="55" spans="2:18" ht="14.1" customHeight="1" x14ac:dyDescent="0.15">
      <c r="B55" s="166">
        <v>4</v>
      </c>
      <c r="C55" s="133"/>
      <c r="D55" s="218"/>
      <c r="E55" s="218"/>
      <c r="F55" s="128"/>
      <c r="G55" s="129"/>
      <c r="H55" s="129"/>
      <c r="I55" s="129"/>
      <c r="J55" s="130"/>
      <c r="K55" s="119"/>
      <c r="L55" s="125"/>
      <c r="M55" s="69"/>
      <c r="N55" s="159"/>
      <c r="O55" s="157"/>
      <c r="P55" s="100"/>
      <c r="Q55" s="100"/>
      <c r="R55" s="68"/>
    </row>
    <row r="56" spans="2:18" ht="14.1" customHeight="1" x14ac:dyDescent="0.15">
      <c r="B56" s="166">
        <v>4</v>
      </c>
      <c r="C56" s="133"/>
      <c r="D56" s="218"/>
      <c r="E56" s="218"/>
      <c r="F56" s="128"/>
      <c r="G56" s="129"/>
      <c r="H56" s="129"/>
      <c r="I56" s="129"/>
      <c r="J56" s="130"/>
      <c r="K56" s="119"/>
      <c r="L56" s="125"/>
      <c r="M56" s="69"/>
      <c r="N56" s="159"/>
      <c r="O56" s="157"/>
      <c r="P56" s="100"/>
      <c r="Q56" s="100"/>
      <c r="R56" s="68"/>
    </row>
    <row r="57" spans="2:18" ht="14.1" customHeight="1" x14ac:dyDescent="0.15">
      <c r="B57" s="166">
        <v>4</v>
      </c>
      <c r="C57" s="133"/>
      <c r="D57" s="218"/>
      <c r="E57" s="218"/>
      <c r="F57" s="128"/>
      <c r="G57" s="129"/>
      <c r="H57" s="129"/>
      <c r="I57" s="129"/>
      <c r="J57" s="130"/>
      <c r="K57" s="119"/>
      <c r="L57" s="125"/>
      <c r="M57" s="69"/>
      <c r="N57" s="159"/>
      <c r="O57" s="157"/>
      <c r="P57" s="100"/>
      <c r="Q57" s="100"/>
      <c r="R57" s="68"/>
    </row>
    <row r="58" spans="2:18" ht="14.1" customHeight="1" x14ac:dyDescent="0.15">
      <c r="B58" s="166">
        <v>4</v>
      </c>
      <c r="C58" s="133"/>
      <c r="D58" s="218"/>
      <c r="E58" s="218"/>
      <c r="F58" s="128"/>
      <c r="G58" s="129"/>
      <c r="H58" s="129"/>
      <c r="I58" s="129"/>
      <c r="J58" s="130"/>
      <c r="K58" s="119"/>
      <c r="L58" s="125"/>
      <c r="M58" s="69"/>
      <c r="N58" s="159"/>
      <c r="O58" s="157"/>
      <c r="P58" s="100"/>
      <c r="Q58" s="100"/>
      <c r="R58" s="68"/>
    </row>
    <row r="59" spans="2:18" ht="14.1" customHeight="1" x14ac:dyDescent="0.15">
      <c r="B59" s="166">
        <v>4</v>
      </c>
      <c r="C59" s="133"/>
      <c r="D59" s="218"/>
      <c r="E59" s="218"/>
      <c r="F59" s="128"/>
      <c r="G59" s="129"/>
      <c r="H59" s="129"/>
      <c r="I59" s="129"/>
      <c r="J59" s="130"/>
      <c r="K59" s="119"/>
      <c r="L59" s="125"/>
      <c r="M59" s="69"/>
      <c r="N59" s="159"/>
      <c r="O59" s="157"/>
      <c r="P59" s="100"/>
      <c r="Q59" s="100"/>
      <c r="R59" s="68"/>
    </row>
    <row r="60" spans="2:18" ht="14.1" customHeight="1" x14ac:dyDescent="0.15">
      <c r="B60" s="166">
        <v>4</v>
      </c>
      <c r="C60" s="133"/>
      <c r="D60" s="218"/>
      <c r="E60" s="218"/>
      <c r="F60" s="128"/>
      <c r="G60" s="129"/>
      <c r="H60" s="129"/>
      <c r="I60" s="129"/>
      <c r="J60" s="130"/>
      <c r="K60" s="119"/>
      <c r="L60" s="125"/>
      <c r="M60" s="69"/>
      <c r="N60" s="159"/>
      <c r="O60" s="157"/>
      <c r="P60" s="100"/>
      <c r="Q60" s="100"/>
      <c r="R60" s="68"/>
    </row>
    <row r="61" spans="2:18" ht="14.1" customHeight="1" x14ac:dyDescent="0.15">
      <c r="B61" s="166">
        <v>4</v>
      </c>
      <c r="C61" s="133"/>
      <c r="D61" s="218"/>
      <c r="E61" s="218"/>
      <c r="F61" s="128"/>
      <c r="G61" s="129"/>
      <c r="H61" s="129"/>
      <c r="I61" s="129"/>
      <c r="J61" s="130"/>
      <c r="K61" s="119"/>
      <c r="L61" s="125"/>
      <c r="M61" s="69"/>
      <c r="N61" s="159"/>
      <c r="O61" s="157"/>
      <c r="P61" s="100"/>
      <c r="Q61" s="100"/>
      <c r="R61" s="68"/>
    </row>
    <row r="62" spans="2:18" ht="14.1" customHeight="1" x14ac:dyDescent="0.15">
      <c r="B62" s="166">
        <v>4</v>
      </c>
      <c r="C62" s="135"/>
      <c r="D62" s="127"/>
      <c r="E62" s="218"/>
      <c r="F62" s="128"/>
      <c r="G62" s="129"/>
      <c r="H62" s="129"/>
      <c r="I62" s="129"/>
      <c r="J62" s="130"/>
      <c r="K62" s="119"/>
      <c r="L62" s="125"/>
      <c r="M62" s="69"/>
      <c r="N62" s="159"/>
      <c r="O62" s="157"/>
      <c r="P62" s="100"/>
      <c r="Q62" s="100"/>
      <c r="R62" s="68"/>
    </row>
    <row r="63" spans="2:18" ht="14.1" customHeight="1" x14ac:dyDescent="0.15">
      <c r="B63" s="166">
        <v>4</v>
      </c>
      <c r="C63" s="135"/>
      <c r="D63" s="127"/>
      <c r="E63" s="218"/>
      <c r="F63" s="128"/>
      <c r="G63" s="129"/>
      <c r="H63" s="129"/>
      <c r="I63" s="129"/>
      <c r="J63" s="130"/>
      <c r="K63" s="119"/>
      <c r="L63" s="125"/>
      <c r="M63" s="69"/>
      <c r="N63" s="159"/>
      <c r="O63" s="157"/>
      <c r="P63" s="100"/>
      <c r="Q63" s="100"/>
      <c r="R63" s="68"/>
    </row>
    <row r="64" spans="2:18" ht="14.1" customHeight="1" x14ac:dyDescent="0.15">
      <c r="B64" s="166">
        <v>4</v>
      </c>
      <c r="C64" s="133"/>
      <c r="D64" s="127"/>
      <c r="E64" s="218"/>
      <c r="F64" s="128"/>
      <c r="G64" s="129"/>
      <c r="H64" s="129"/>
      <c r="I64" s="129"/>
      <c r="J64" s="130"/>
      <c r="K64" s="119"/>
      <c r="L64" s="125"/>
      <c r="M64" s="69"/>
      <c r="N64" s="159"/>
      <c r="O64" s="157"/>
      <c r="P64" s="100"/>
      <c r="Q64" s="100"/>
      <c r="R64" s="68"/>
    </row>
    <row r="65" spans="1:256" ht="14.1" customHeight="1" thickBot="1" x14ac:dyDescent="0.2">
      <c r="B65" s="166">
        <v>4</v>
      </c>
      <c r="C65" s="135"/>
      <c r="D65" s="127"/>
      <c r="E65" s="218"/>
      <c r="F65" s="128"/>
      <c r="G65" s="129"/>
      <c r="H65" s="129"/>
      <c r="I65" s="129"/>
      <c r="J65" s="130"/>
      <c r="K65" s="119"/>
      <c r="L65" s="125"/>
      <c r="M65" s="69"/>
      <c r="N65" s="159"/>
      <c r="O65" s="157"/>
      <c r="P65" s="100"/>
      <c r="Q65" s="100"/>
      <c r="R65" s="68"/>
    </row>
    <row r="66" spans="1:256" ht="14.1" customHeight="1" x14ac:dyDescent="0.15">
      <c r="B66" s="163">
        <v>5</v>
      </c>
      <c r="C66" s="132"/>
      <c r="D66" s="217"/>
      <c r="E66" s="217"/>
      <c r="F66" s="123"/>
      <c r="G66" s="123"/>
      <c r="H66" s="123"/>
      <c r="I66" s="123"/>
      <c r="J66" s="124"/>
      <c r="K66" s="119"/>
      <c r="L66" s="125"/>
      <c r="M66" s="69"/>
      <c r="N66" s="159"/>
      <c r="O66" s="157"/>
      <c r="P66" s="100"/>
      <c r="Q66" s="100"/>
      <c r="R66" s="68"/>
    </row>
    <row r="67" spans="1:256" ht="14.1" customHeight="1" x14ac:dyDescent="0.15">
      <c r="B67" s="166">
        <v>5</v>
      </c>
      <c r="C67" s="133"/>
      <c r="D67" s="218"/>
      <c r="E67" s="218"/>
      <c r="F67" s="129"/>
      <c r="G67" s="129"/>
      <c r="H67" s="129"/>
      <c r="I67" s="129"/>
      <c r="J67" s="130"/>
      <c r="K67" s="119"/>
      <c r="L67" s="125"/>
      <c r="M67" s="69"/>
      <c r="N67" s="159"/>
      <c r="O67" s="157"/>
      <c r="P67" s="100"/>
      <c r="Q67" s="100"/>
      <c r="R67" s="68"/>
    </row>
    <row r="68" spans="1:256" ht="14.1" customHeight="1" x14ac:dyDescent="0.15">
      <c r="B68" s="166">
        <v>5</v>
      </c>
      <c r="C68" s="133"/>
      <c r="D68" s="218"/>
      <c r="E68" s="218"/>
      <c r="F68" s="129"/>
      <c r="G68" s="129"/>
      <c r="H68" s="129"/>
      <c r="I68" s="129"/>
      <c r="J68" s="130"/>
      <c r="K68" s="119"/>
      <c r="L68" s="125"/>
      <c r="M68" s="69"/>
      <c r="N68" s="159"/>
      <c r="O68" s="157"/>
      <c r="P68" s="100"/>
      <c r="Q68" s="100"/>
      <c r="R68" s="68"/>
    </row>
    <row r="69" spans="1:256" ht="14.1" customHeight="1" x14ac:dyDescent="0.15">
      <c r="B69" s="166">
        <v>5</v>
      </c>
      <c r="C69" s="133"/>
      <c r="D69" s="218"/>
      <c r="E69" s="218"/>
      <c r="F69" s="129"/>
      <c r="G69" s="129"/>
      <c r="H69" s="129"/>
      <c r="I69" s="129"/>
      <c r="J69" s="130"/>
      <c r="K69" s="119"/>
      <c r="L69" s="125"/>
      <c r="M69" s="69"/>
      <c r="N69" s="159"/>
      <c r="O69" s="157"/>
      <c r="P69" s="100"/>
      <c r="Q69" s="100"/>
      <c r="R69" s="68"/>
    </row>
    <row r="70" spans="1:256" ht="14.1" customHeight="1" x14ac:dyDescent="0.15">
      <c r="B70" s="166">
        <v>5</v>
      </c>
      <c r="C70" s="133"/>
      <c r="D70" s="218"/>
      <c r="E70" s="218"/>
      <c r="F70" s="129"/>
      <c r="G70" s="129"/>
      <c r="H70" s="129"/>
      <c r="I70" s="129"/>
      <c r="J70" s="130"/>
      <c r="K70" s="119"/>
      <c r="L70" s="125"/>
      <c r="M70" s="69"/>
      <c r="N70" s="159"/>
      <c r="O70" s="157"/>
      <c r="P70" s="100"/>
      <c r="Q70" s="100"/>
      <c r="R70" s="68"/>
    </row>
    <row r="71" spans="1:256" ht="14.1" customHeight="1" x14ac:dyDescent="0.15">
      <c r="B71" s="166">
        <v>5</v>
      </c>
      <c r="C71" s="133"/>
      <c r="D71" s="218"/>
      <c r="E71" s="218"/>
      <c r="F71" s="129"/>
      <c r="G71" s="129"/>
      <c r="H71" s="129"/>
      <c r="I71" s="129"/>
      <c r="J71" s="130"/>
      <c r="K71" s="119"/>
      <c r="L71" s="125"/>
      <c r="M71" s="69"/>
      <c r="N71" s="159"/>
      <c r="O71" s="157"/>
      <c r="P71" s="100"/>
      <c r="Q71" s="100"/>
      <c r="R71" s="68"/>
    </row>
    <row r="72" spans="1:256" ht="14.1" customHeight="1" x14ac:dyDescent="0.15">
      <c r="A72" s="67"/>
      <c r="B72" s="166">
        <v>5</v>
      </c>
      <c r="C72" s="133"/>
      <c r="D72" s="218"/>
      <c r="E72" s="218"/>
      <c r="F72" s="129"/>
      <c r="G72" s="129"/>
      <c r="H72" s="129"/>
      <c r="I72" s="129"/>
      <c r="J72" s="130"/>
      <c r="K72" s="119"/>
      <c r="L72" s="125"/>
      <c r="M72" s="69"/>
      <c r="N72" s="159"/>
      <c r="O72" s="157"/>
      <c r="P72" s="100"/>
      <c r="Q72" s="100"/>
      <c r="R72" s="68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  <c r="IV72" s="69"/>
    </row>
    <row r="73" spans="1:256" ht="14.1" customHeight="1" x14ac:dyDescent="0.15">
      <c r="B73" s="166">
        <v>5</v>
      </c>
      <c r="C73" s="133"/>
      <c r="D73" s="218"/>
      <c r="E73" s="218"/>
      <c r="F73" s="129"/>
      <c r="G73" s="129"/>
      <c r="H73" s="129"/>
      <c r="I73" s="129"/>
      <c r="J73" s="130"/>
      <c r="K73" s="119"/>
      <c r="L73" s="125"/>
      <c r="M73" s="69"/>
      <c r="N73" s="159"/>
      <c r="O73" s="157"/>
      <c r="P73" s="100"/>
      <c r="Q73" s="100"/>
      <c r="R73" s="68"/>
    </row>
    <row r="74" spans="1:256" ht="14.1" customHeight="1" x14ac:dyDescent="0.15">
      <c r="B74" s="166">
        <v>5</v>
      </c>
      <c r="C74" s="133"/>
      <c r="D74" s="218"/>
      <c r="E74" s="218"/>
      <c r="F74" s="129"/>
      <c r="G74" s="129"/>
      <c r="H74" s="129"/>
      <c r="I74" s="129"/>
      <c r="J74" s="130"/>
      <c r="K74" s="119"/>
      <c r="L74" s="125"/>
      <c r="M74" s="69"/>
      <c r="N74" s="159"/>
      <c r="O74" s="157"/>
      <c r="P74" s="100"/>
      <c r="Q74" s="100"/>
      <c r="R74" s="68"/>
    </row>
    <row r="75" spans="1:256" ht="14.1" customHeight="1" x14ac:dyDescent="0.15">
      <c r="B75" s="166">
        <v>5</v>
      </c>
      <c r="C75" s="133"/>
      <c r="D75" s="218"/>
      <c r="E75" s="218"/>
      <c r="F75" s="129"/>
      <c r="G75" s="129"/>
      <c r="H75" s="129"/>
      <c r="I75" s="137"/>
      <c r="J75" s="130"/>
      <c r="K75" s="119"/>
      <c r="L75" s="125"/>
      <c r="M75" s="69"/>
      <c r="N75" s="159"/>
      <c r="O75" s="157"/>
      <c r="P75" s="100"/>
      <c r="Q75" s="100"/>
      <c r="R75" s="68"/>
    </row>
    <row r="76" spans="1:256" ht="14.1" customHeight="1" x14ac:dyDescent="0.15">
      <c r="A76" s="67"/>
      <c r="B76" s="166">
        <v>5</v>
      </c>
      <c r="C76" s="133"/>
      <c r="D76" s="127"/>
      <c r="E76" s="218"/>
      <c r="F76" s="129"/>
      <c r="G76" s="129"/>
      <c r="H76" s="129"/>
      <c r="I76" s="129"/>
      <c r="J76" s="130"/>
      <c r="K76" s="119"/>
      <c r="L76" s="125"/>
      <c r="M76" s="69"/>
      <c r="N76" s="159"/>
      <c r="O76" s="157"/>
      <c r="P76" s="100"/>
      <c r="Q76" s="100"/>
      <c r="R76" s="68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  <c r="IV76" s="69"/>
    </row>
    <row r="77" spans="1:256" ht="14.1" customHeight="1" x14ac:dyDescent="0.15">
      <c r="B77" s="166">
        <v>5</v>
      </c>
      <c r="C77" s="133"/>
      <c r="D77" s="127"/>
      <c r="E77" s="218"/>
      <c r="F77" s="129"/>
      <c r="G77" s="129"/>
      <c r="H77" s="129"/>
      <c r="I77" s="129"/>
      <c r="J77" s="130"/>
      <c r="K77" s="119"/>
      <c r="L77" s="125"/>
      <c r="M77" s="69"/>
      <c r="N77" s="159"/>
      <c r="O77" s="157"/>
      <c r="P77" s="100"/>
      <c r="Q77" s="100"/>
      <c r="R77" s="68"/>
    </row>
    <row r="78" spans="1:256" ht="14.1" customHeight="1" x14ac:dyDescent="0.15">
      <c r="B78" s="166">
        <v>5</v>
      </c>
      <c r="C78" s="133"/>
      <c r="D78" s="127"/>
      <c r="E78" s="218"/>
      <c r="F78" s="129"/>
      <c r="G78" s="129"/>
      <c r="H78" s="129"/>
      <c r="I78" s="129"/>
      <c r="J78" s="130"/>
      <c r="K78" s="119"/>
      <c r="L78" s="125"/>
      <c r="M78" s="69"/>
      <c r="N78" s="159"/>
      <c r="O78" s="157"/>
      <c r="P78" s="100"/>
      <c r="Q78" s="100"/>
      <c r="R78" s="68"/>
    </row>
    <row r="79" spans="1:256" ht="14.1" customHeight="1" x14ac:dyDescent="0.15">
      <c r="B79" s="166">
        <v>5</v>
      </c>
      <c r="C79" s="133"/>
      <c r="D79" s="218"/>
      <c r="E79" s="218"/>
      <c r="F79" s="129"/>
      <c r="G79" s="129"/>
      <c r="H79" s="129"/>
      <c r="I79" s="129"/>
      <c r="J79" s="130"/>
      <c r="K79" s="119"/>
      <c r="L79" s="125"/>
      <c r="M79" s="69"/>
      <c r="N79" s="159"/>
      <c r="O79" s="157"/>
      <c r="P79" s="100"/>
      <c r="Q79" s="100"/>
      <c r="R79" s="68"/>
    </row>
    <row r="80" spans="1:256" ht="14.1" customHeight="1" thickBot="1" x14ac:dyDescent="0.2">
      <c r="B80" s="166">
        <v>5</v>
      </c>
      <c r="C80" s="138"/>
      <c r="D80" s="127"/>
      <c r="E80" s="218"/>
      <c r="F80" s="129"/>
      <c r="G80" s="129"/>
      <c r="H80" s="129"/>
      <c r="I80" s="129"/>
      <c r="J80" s="130"/>
      <c r="K80" s="119"/>
      <c r="L80" s="125"/>
      <c r="M80" s="69"/>
      <c r="N80" s="159"/>
      <c r="O80" s="157"/>
      <c r="P80" s="100"/>
      <c r="Q80" s="100"/>
      <c r="R80" s="68"/>
    </row>
    <row r="81" spans="1:256" ht="14.1" customHeight="1" x14ac:dyDescent="0.15">
      <c r="B81" s="163">
        <v>6</v>
      </c>
      <c r="C81" s="132"/>
      <c r="D81" s="217"/>
      <c r="E81" s="217"/>
      <c r="F81" s="123"/>
      <c r="G81" s="123"/>
      <c r="H81" s="123"/>
      <c r="I81" s="123"/>
      <c r="J81" s="124"/>
      <c r="K81" s="119"/>
      <c r="L81" s="125"/>
      <c r="M81" s="69"/>
      <c r="N81" s="159"/>
      <c r="O81" s="157"/>
      <c r="P81" s="100"/>
      <c r="Q81" s="100"/>
      <c r="R81" s="68"/>
    </row>
    <row r="82" spans="1:256" ht="14.1" customHeight="1" x14ac:dyDescent="0.15">
      <c r="A82" s="67"/>
      <c r="B82" s="166">
        <v>6</v>
      </c>
      <c r="C82" s="133"/>
      <c r="D82" s="218"/>
      <c r="E82" s="218"/>
      <c r="F82" s="129"/>
      <c r="G82" s="129"/>
      <c r="H82" s="129"/>
      <c r="I82" s="129"/>
      <c r="J82" s="130"/>
      <c r="K82" s="119"/>
      <c r="L82" s="125"/>
      <c r="M82" s="69"/>
      <c r="N82" s="159"/>
      <c r="O82" s="157"/>
      <c r="P82" s="100"/>
      <c r="Q82" s="100"/>
      <c r="R82" s="68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</row>
    <row r="83" spans="1:256" ht="14.1" customHeight="1" x14ac:dyDescent="0.15">
      <c r="A83" s="67"/>
      <c r="B83" s="166">
        <v>6</v>
      </c>
      <c r="C83" s="133"/>
      <c r="D83" s="218"/>
      <c r="E83" s="218"/>
      <c r="F83" s="129"/>
      <c r="G83" s="129"/>
      <c r="H83" s="129"/>
      <c r="I83" s="129"/>
      <c r="J83" s="130"/>
      <c r="K83" s="119"/>
      <c r="L83" s="125"/>
      <c r="M83" s="69"/>
      <c r="N83" s="159"/>
      <c r="O83" s="157"/>
      <c r="P83" s="100"/>
      <c r="Q83" s="100"/>
      <c r="R83" s="68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  <c r="IV83" s="69"/>
    </row>
    <row r="84" spans="1:256" ht="14.1" customHeight="1" x14ac:dyDescent="0.15">
      <c r="A84" s="67"/>
      <c r="B84" s="166">
        <v>6</v>
      </c>
      <c r="C84" s="133"/>
      <c r="D84" s="218"/>
      <c r="E84" s="218"/>
      <c r="F84" s="129"/>
      <c r="G84" s="129"/>
      <c r="H84" s="129"/>
      <c r="I84" s="129"/>
      <c r="J84" s="130"/>
      <c r="K84" s="119"/>
      <c r="L84" s="125"/>
      <c r="M84" s="69"/>
      <c r="N84" s="159"/>
      <c r="O84" s="157"/>
      <c r="P84" s="100"/>
      <c r="Q84" s="100"/>
      <c r="R84" s="68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  <c r="IV84" s="69"/>
    </row>
    <row r="85" spans="1:256" ht="14.1" customHeight="1" x14ac:dyDescent="0.15">
      <c r="B85" s="166">
        <v>6</v>
      </c>
      <c r="C85" s="133"/>
      <c r="D85" s="218"/>
      <c r="E85" s="218"/>
      <c r="F85" s="128"/>
      <c r="G85" s="139"/>
      <c r="H85" s="129"/>
      <c r="I85" s="129"/>
      <c r="J85" s="130"/>
      <c r="K85" s="119"/>
      <c r="L85" s="125"/>
      <c r="M85" s="69"/>
      <c r="N85" s="159"/>
      <c r="O85" s="157"/>
      <c r="P85" s="100"/>
      <c r="Q85" s="100"/>
      <c r="R85" s="68"/>
    </row>
    <row r="86" spans="1:256" ht="14.1" customHeight="1" x14ac:dyDescent="0.15">
      <c r="A86" s="67"/>
      <c r="B86" s="166">
        <v>6</v>
      </c>
      <c r="C86" s="133"/>
      <c r="D86" s="218"/>
      <c r="E86" s="218"/>
      <c r="F86" s="129"/>
      <c r="G86" s="129"/>
      <c r="H86" s="129"/>
      <c r="I86" s="129"/>
      <c r="J86" s="130"/>
      <c r="K86" s="119"/>
      <c r="L86" s="125"/>
      <c r="M86" s="69"/>
      <c r="N86" s="159"/>
      <c r="O86" s="157"/>
      <c r="P86" s="100"/>
      <c r="Q86" s="100"/>
      <c r="R86" s="68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  <c r="IV86" s="69"/>
    </row>
    <row r="87" spans="1:256" ht="14.1" customHeight="1" x14ac:dyDescent="0.15">
      <c r="B87" s="166">
        <v>6</v>
      </c>
      <c r="C87" s="133"/>
      <c r="D87" s="218"/>
      <c r="E87" s="218"/>
      <c r="F87" s="129"/>
      <c r="G87" s="129"/>
      <c r="H87" s="129"/>
      <c r="I87" s="129"/>
      <c r="J87" s="130"/>
      <c r="K87" s="119"/>
      <c r="L87" s="125"/>
      <c r="M87" s="69"/>
      <c r="N87" s="159"/>
      <c r="O87" s="157"/>
      <c r="P87" s="100"/>
      <c r="Q87" s="100"/>
      <c r="R87" s="68"/>
    </row>
    <row r="88" spans="1:256" ht="14.1" customHeight="1" x14ac:dyDescent="0.15">
      <c r="B88" s="166">
        <v>6</v>
      </c>
      <c r="C88" s="133"/>
      <c r="D88" s="218"/>
      <c r="E88" s="218"/>
      <c r="F88" s="129"/>
      <c r="G88" s="139"/>
      <c r="H88" s="129"/>
      <c r="I88" s="129"/>
      <c r="J88" s="130"/>
      <c r="K88" s="119"/>
      <c r="L88" s="125"/>
      <c r="M88" s="69"/>
      <c r="N88" s="159"/>
      <c r="O88" s="157"/>
      <c r="P88" s="100"/>
      <c r="Q88" s="100"/>
      <c r="R88" s="68"/>
    </row>
    <row r="89" spans="1:256" ht="14.1" customHeight="1" thickBot="1" x14ac:dyDescent="0.2">
      <c r="B89" s="166">
        <v>6</v>
      </c>
      <c r="C89" s="133"/>
      <c r="D89" s="218"/>
      <c r="E89" s="218"/>
      <c r="F89" s="129"/>
      <c r="G89" s="129"/>
      <c r="H89" s="129"/>
      <c r="I89" s="129"/>
      <c r="J89" s="130"/>
      <c r="K89" s="119"/>
      <c r="L89" s="125"/>
      <c r="M89" s="69"/>
      <c r="N89" s="159"/>
      <c r="O89" s="157"/>
      <c r="P89" s="100"/>
      <c r="Q89" s="158"/>
      <c r="R89" s="68"/>
    </row>
    <row r="90" spans="1:256" ht="14.1" customHeight="1" x14ac:dyDescent="0.15">
      <c r="B90" s="140"/>
      <c r="C90" s="255" t="s">
        <v>49</v>
      </c>
      <c r="D90" s="255"/>
      <c r="E90" s="255"/>
      <c r="F90" s="141"/>
      <c r="G90" s="142" t="s">
        <v>50</v>
      </c>
      <c r="H90" s="142">
        <f>COUNTIF(H10:H89,"=1")</f>
        <v>0</v>
      </c>
      <c r="I90" s="142">
        <v>4</v>
      </c>
      <c r="J90" s="143">
        <f>I90*H90</f>
        <v>0</v>
      </c>
      <c r="K90" s="144"/>
      <c r="L90" s="106"/>
      <c r="N90" s="28"/>
      <c r="O90" s="29"/>
      <c r="P90" s="28"/>
      <c r="Q90" s="29"/>
    </row>
    <row r="91" spans="1:256" ht="14.1" customHeight="1" x14ac:dyDescent="0.15">
      <c r="B91" s="145"/>
      <c r="C91" s="254" t="s">
        <v>51</v>
      </c>
      <c r="D91" s="254"/>
      <c r="E91" s="254"/>
      <c r="G91" s="146" t="s">
        <v>52</v>
      </c>
      <c r="H91" s="146">
        <f>COUNTIF(H10:H89,"=2")</f>
        <v>0</v>
      </c>
      <c r="I91" s="146">
        <v>3</v>
      </c>
      <c r="J91" s="107">
        <f>I91*H91</f>
        <v>0</v>
      </c>
      <c r="K91" s="144"/>
      <c r="L91" s="106"/>
      <c r="N91" s="29"/>
      <c r="O91" s="29"/>
      <c r="P91" s="29"/>
      <c r="Q91" s="29"/>
    </row>
    <row r="92" spans="1:256" ht="14.1" customHeight="1" x14ac:dyDescent="0.15">
      <c r="B92" s="145"/>
      <c r="C92" s="254" t="s">
        <v>54</v>
      </c>
      <c r="D92" s="256"/>
      <c r="E92" s="256"/>
      <c r="G92" s="146" t="s">
        <v>53</v>
      </c>
      <c r="H92" s="146">
        <f>COUNTIF(H10:H89,"=3")</f>
        <v>0</v>
      </c>
      <c r="I92" s="146">
        <v>2</v>
      </c>
      <c r="J92" s="107">
        <f>I92*H92</f>
        <v>0</v>
      </c>
      <c r="K92" s="144"/>
      <c r="L92" s="106"/>
      <c r="N92" s="29"/>
      <c r="O92" s="29"/>
      <c r="P92" s="29"/>
      <c r="Q92" s="29"/>
    </row>
    <row r="93" spans="1:256" ht="14.65" customHeight="1" x14ac:dyDescent="0.15">
      <c r="B93" s="145"/>
      <c r="G93" s="146" t="s">
        <v>55</v>
      </c>
      <c r="H93" s="146">
        <f>COUNTIF(H10:H89,"=4")</f>
        <v>0</v>
      </c>
      <c r="I93" s="146">
        <v>1</v>
      </c>
      <c r="J93" s="107">
        <f>I93*H93</f>
        <v>0</v>
      </c>
      <c r="K93" s="144"/>
      <c r="L93" s="106"/>
      <c r="N93" s="29"/>
      <c r="O93" s="29"/>
      <c r="P93" s="29"/>
      <c r="Q93" s="29"/>
    </row>
    <row r="94" spans="1:256" ht="14.65" customHeight="1" x14ac:dyDescent="0.15">
      <c r="B94" s="145"/>
      <c r="G94" s="146"/>
      <c r="H94" s="146">
        <f>SUM(H90:H93)</f>
        <v>0</v>
      </c>
      <c r="I94" s="147" t="e">
        <f>J94/H94</f>
        <v>#DIV/0!</v>
      </c>
      <c r="J94" s="148">
        <f>SUM(J90:J93)</f>
        <v>0</v>
      </c>
      <c r="L94" s="106"/>
      <c r="N94" s="29"/>
      <c r="O94" s="29"/>
      <c r="P94" s="29"/>
      <c r="Q94" s="29"/>
    </row>
    <row r="95" spans="1:256" ht="13.5" x14ac:dyDescent="0.15">
      <c r="B95" s="145"/>
      <c r="G95" s="146"/>
      <c r="H95" s="146"/>
      <c r="I95" s="146"/>
      <c r="L95" s="106"/>
      <c r="N95" s="29"/>
      <c r="O95" s="29"/>
      <c r="P95" s="29"/>
      <c r="Q95" s="29"/>
    </row>
    <row r="96" spans="1:256" ht="13.5" x14ac:dyDescent="0.15"/>
    <row r="97" ht="13.5" x14ac:dyDescent="0.15"/>
  </sheetData>
  <mergeCells count="6">
    <mergeCell ref="B2:J2"/>
    <mergeCell ref="E3:I3"/>
    <mergeCell ref="C5:H5"/>
    <mergeCell ref="C90:E90"/>
    <mergeCell ref="C91:E91"/>
    <mergeCell ref="C92:E92"/>
  </mergeCells>
  <phoneticPr fontId="19"/>
  <pageMargins left="0.59055100000000005" right="0.59055100000000005" top="0.748031" bottom="0.78740200000000005" header="0.59055100000000005" footer="0.6299209999999999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IS99"/>
  <sheetViews>
    <sheetView showOutlineSymbols="0" defaultGridColor="0" view="pageBreakPreview" colorId="22" zoomScaleNormal="80" zoomScaleSheetLayoutView="100" workbookViewId="0">
      <selection activeCell="E10" sqref="E10"/>
    </sheetView>
  </sheetViews>
  <sheetFormatPr defaultColWidth="10.85546875" defaultRowHeight="14.65" customHeight="1" x14ac:dyDescent="0.15"/>
  <cols>
    <col min="1" max="1" width="2.5703125" style="5" customWidth="1"/>
    <col min="2" max="2" width="5.5703125" style="6" customWidth="1"/>
    <col min="3" max="3" width="26.5703125" style="27" customWidth="1"/>
    <col min="4" max="4" width="13.7109375" style="7" customWidth="1"/>
    <col min="5" max="5" width="10.28515625" style="7" customWidth="1"/>
    <col min="6" max="6" width="15.5703125" style="7" customWidth="1"/>
    <col min="7" max="7" width="9.85546875" style="7" customWidth="1"/>
    <col min="8" max="8" width="8.7109375" style="80" customWidth="1"/>
    <col min="9" max="9" width="8.7109375" style="8" customWidth="1"/>
    <col min="10" max="10" width="1.85546875" style="8" customWidth="1"/>
    <col min="11" max="11" width="5.28515625" style="5" customWidth="1"/>
    <col min="12" max="12" width="6.42578125" style="26" customWidth="1"/>
    <col min="13" max="13" width="3.85546875" style="26" customWidth="1"/>
    <col min="14" max="14" width="8.140625" style="26" customWidth="1"/>
    <col min="15" max="15" width="2.85546875" style="26" customWidth="1"/>
    <col min="16" max="17" width="8.42578125" style="26" customWidth="1"/>
    <col min="18" max="18" width="7.28515625" style="5" customWidth="1"/>
    <col min="19" max="253" width="10.85546875" style="5" customWidth="1"/>
  </cols>
  <sheetData>
    <row r="1" spans="1:253" ht="6.75" customHeight="1" thickBot="1" x14ac:dyDescent="0.2">
      <c r="A1" s="10"/>
      <c r="B1" s="10"/>
      <c r="D1" s="11"/>
      <c r="E1" s="8"/>
      <c r="F1" s="11"/>
      <c r="G1" s="11"/>
    </row>
    <row r="2" spans="1:253" ht="24" customHeight="1" thickBot="1" x14ac:dyDescent="0.2">
      <c r="B2" s="12"/>
      <c r="C2" s="262" t="s">
        <v>90</v>
      </c>
      <c r="D2" s="263"/>
      <c r="E2" s="263"/>
      <c r="F2" s="263"/>
      <c r="G2" s="263"/>
      <c r="H2" s="264"/>
      <c r="I2" s="11"/>
      <c r="J2" s="11"/>
    </row>
    <row r="3" spans="1:253" ht="12" customHeight="1" thickBot="1" x14ac:dyDescent="0.2">
      <c r="D3" s="11"/>
      <c r="E3" s="8"/>
      <c r="F3" s="11"/>
      <c r="G3" s="11"/>
    </row>
    <row r="4" spans="1:253" ht="15" customHeight="1" thickBot="1" x14ac:dyDescent="0.2">
      <c r="D4" s="11"/>
      <c r="E4" s="219" t="s">
        <v>56</v>
      </c>
      <c r="F4" s="265" t="s">
        <v>57</v>
      </c>
      <c r="G4" s="271"/>
      <c r="H4" s="271"/>
      <c r="I4" s="272"/>
      <c r="J4" s="21"/>
    </row>
    <row r="5" spans="1:253" ht="15" customHeight="1" thickBot="1" x14ac:dyDescent="0.2">
      <c r="D5" s="11"/>
      <c r="E5" s="220" t="s">
        <v>58</v>
      </c>
      <c r="F5" s="265" t="s">
        <v>59</v>
      </c>
      <c r="G5" s="266"/>
      <c r="H5" s="266"/>
      <c r="I5" s="267"/>
      <c r="J5" s="21"/>
    </row>
    <row r="6" spans="1:253" ht="15" customHeight="1" thickBot="1" x14ac:dyDescent="0.2">
      <c r="D6" s="11"/>
      <c r="E6" s="220" t="s">
        <v>60</v>
      </c>
      <c r="F6" s="268" t="str">
        <f>一覧表!$Q$3</f>
        <v>2019年4月8日</v>
      </c>
      <c r="G6" s="269"/>
      <c r="H6" s="269"/>
      <c r="I6" s="270"/>
      <c r="J6" s="22"/>
    </row>
    <row r="7" spans="1:253" ht="15" customHeight="1" thickBot="1" x14ac:dyDescent="0.2">
      <c r="A7" s="69"/>
      <c r="B7" s="49"/>
      <c r="C7" s="78"/>
      <c r="D7" s="80"/>
      <c r="E7" s="23"/>
      <c r="F7" s="92"/>
      <c r="G7" s="92"/>
      <c r="H7" s="92"/>
      <c r="I7" s="93"/>
      <c r="J7" s="94"/>
      <c r="K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</row>
    <row r="8" spans="1:253" ht="15" customHeight="1" thickBot="1" x14ac:dyDescent="0.2">
      <c r="B8" s="275" t="s">
        <v>37</v>
      </c>
      <c r="C8" s="277" t="s">
        <v>38</v>
      </c>
      <c r="D8" s="258" t="s">
        <v>61</v>
      </c>
      <c r="E8" s="258" t="s">
        <v>62</v>
      </c>
      <c r="F8" s="258" t="s">
        <v>63</v>
      </c>
      <c r="G8" s="258" t="s">
        <v>46</v>
      </c>
      <c r="H8" s="260" t="s">
        <v>64</v>
      </c>
      <c r="I8" s="261"/>
      <c r="J8" s="13"/>
      <c r="L8" s="63" t="s">
        <v>85</v>
      </c>
      <c r="N8" s="63" t="s">
        <v>85</v>
      </c>
      <c r="P8" s="63" t="s">
        <v>85</v>
      </c>
      <c r="Q8" s="65"/>
    </row>
    <row r="9" spans="1:253" ht="15" customHeight="1" x14ac:dyDescent="0.15">
      <c r="A9" s="32"/>
      <c r="B9" s="276"/>
      <c r="C9" s="278"/>
      <c r="D9" s="259"/>
      <c r="E9" s="259"/>
      <c r="F9" s="259"/>
      <c r="G9" s="259"/>
      <c r="H9" s="95" t="s">
        <v>88</v>
      </c>
      <c r="I9" s="96" t="s">
        <v>89</v>
      </c>
      <c r="J9" s="24"/>
      <c r="L9" s="99" t="s">
        <v>43</v>
      </c>
      <c r="M9" s="33"/>
      <c r="N9" s="155" t="s">
        <v>63</v>
      </c>
      <c r="O9" s="156"/>
      <c r="P9" s="155" t="s">
        <v>88</v>
      </c>
      <c r="Q9" s="155" t="s">
        <v>89</v>
      </c>
      <c r="R9" s="14"/>
    </row>
    <row r="10" spans="1:253" ht="15" customHeight="1" x14ac:dyDescent="0.15">
      <c r="B10" s="70">
        <f>各校名簿!B10</f>
        <v>1</v>
      </c>
      <c r="C10" s="71">
        <f>各校名簿!C10</f>
        <v>0</v>
      </c>
      <c r="D10" s="72" t="str">
        <f>LOOKUP(L10,基本シート!$B$4:$C$9,基本シート!$C$4:$C$9)</f>
        <v>ステップ0</v>
      </c>
      <c r="E10" s="72" t="str">
        <f>LOOKUP(L10,基本シート!$B$12:$C$17,基本シート!$C$12:$C$17)</f>
        <v>週20時間</v>
      </c>
      <c r="F10" s="72" t="str">
        <f>LOOKUP(N10,基本シート!$B$20:$C$22,基本シート!$C$20:$C$22)</f>
        <v>グループ</v>
      </c>
      <c r="G10" s="73" t="str">
        <f>各校名簿!L10</f>
        <v>H31.4～</v>
      </c>
      <c r="H10" s="72" t="str">
        <f>IFERROR(VLOOKUP( P10, 基本シート!$F$4:$G$40, 2, FALSE), "")</f>
        <v/>
      </c>
      <c r="I10" s="74" t="str">
        <f>IFERROR(VLOOKUP( Q10, 基本シート!$F$4:$G$40, 2, FALSE), "")</f>
        <v/>
      </c>
      <c r="J10" s="25"/>
      <c r="L10" s="153">
        <f>各校名簿!H10</f>
        <v>0</v>
      </c>
      <c r="M10" s="34"/>
      <c r="N10" s="154">
        <f>各校名簿!N10</f>
        <v>0</v>
      </c>
      <c r="O10" s="157"/>
      <c r="P10" s="154">
        <f>各校名簿!P10</f>
        <v>0</v>
      </c>
      <c r="Q10" s="154">
        <f>各校名簿!Q10</f>
        <v>0</v>
      </c>
      <c r="R10" s="14"/>
    </row>
    <row r="11" spans="1:253" ht="15" customHeight="1" x14ac:dyDescent="0.15">
      <c r="B11" s="70">
        <f>各校名簿!B11</f>
        <v>1</v>
      </c>
      <c r="C11" s="71">
        <f>各校名簿!C11</f>
        <v>0</v>
      </c>
      <c r="D11" s="72" t="str">
        <f>LOOKUP(L11,基本シート!$B$4:$C$9,基本シート!$C$4:$C$9)</f>
        <v>ステップ0</v>
      </c>
      <c r="E11" s="72" t="str">
        <f>LOOKUP(L11,基本シート!$B$12:$C$17,基本シート!$C$12:$C$17)</f>
        <v>週20時間</v>
      </c>
      <c r="F11" s="72" t="str">
        <f>LOOKUP(N11,基本シート!$B$20:$C$22,基本シート!$C$20:$C$22)</f>
        <v>グループ</v>
      </c>
      <c r="G11" s="73">
        <f>各校名簿!L11</f>
        <v>0</v>
      </c>
      <c r="H11" s="72" t="str">
        <f>IFERROR(VLOOKUP( P11, 基本シート!$F$4:$G$40, 2, FALSE), "")</f>
        <v/>
      </c>
      <c r="I11" s="74" t="str">
        <f>IFERROR(VLOOKUP( Q11, 基本シート!$F$4:$G$40, 2, FALSE), "")</f>
        <v/>
      </c>
      <c r="J11" s="75"/>
      <c r="K11" s="69"/>
      <c r="L11" s="153">
        <f>各校名簿!H11</f>
        <v>0</v>
      </c>
      <c r="M11" s="157"/>
      <c r="N11" s="154">
        <f>各校名簿!N11</f>
        <v>0</v>
      </c>
      <c r="O11" s="157"/>
      <c r="P11" s="154">
        <f>各校名簿!P11</f>
        <v>0</v>
      </c>
      <c r="Q11" s="154">
        <f>各校名簿!Q11</f>
        <v>0</v>
      </c>
      <c r="R11" s="14"/>
    </row>
    <row r="12" spans="1:253" ht="15" customHeight="1" x14ac:dyDescent="0.15">
      <c r="B12" s="70">
        <f>各校名簿!B12</f>
        <v>1</v>
      </c>
      <c r="C12" s="71">
        <f>各校名簿!C12</f>
        <v>0</v>
      </c>
      <c r="D12" s="72" t="str">
        <f>LOOKUP(L12,基本シート!$B$4:$C$9,基本シート!$C$4:$C$9)</f>
        <v>ステップ0</v>
      </c>
      <c r="E12" s="72" t="str">
        <f>LOOKUP(L12,基本シート!$B$12:$C$17,基本シート!$C$12:$C$17)</f>
        <v>週20時間</v>
      </c>
      <c r="F12" s="72" t="str">
        <f>LOOKUP(N12,基本シート!$B$20:$C$22,基本シート!$C$20:$C$22)</f>
        <v>グループ</v>
      </c>
      <c r="G12" s="73">
        <f>各校名簿!L12</f>
        <v>0</v>
      </c>
      <c r="H12" s="72" t="str">
        <f>IFERROR(VLOOKUP( P12, 基本シート!$F$4:$G$40, 2, FALSE), "")</f>
        <v/>
      </c>
      <c r="I12" s="74" t="str">
        <f>IFERROR(VLOOKUP( Q12, 基本シート!$F$4:$G$40, 2, FALSE), "")</f>
        <v/>
      </c>
      <c r="J12" s="75"/>
      <c r="K12" s="69"/>
      <c r="L12" s="153">
        <f>各校名簿!H12</f>
        <v>0</v>
      </c>
      <c r="M12" s="157"/>
      <c r="N12" s="154">
        <f>各校名簿!N12</f>
        <v>0</v>
      </c>
      <c r="O12" s="157"/>
      <c r="P12" s="154">
        <f>各校名簿!P12</f>
        <v>0</v>
      </c>
      <c r="Q12" s="154">
        <f>各校名簿!Q12</f>
        <v>0</v>
      </c>
      <c r="R12" s="14"/>
    </row>
    <row r="13" spans="1:253" ht="15" customHeight="1" x14ac:dyDescent="0.15">
      <c r="B13" s="70">
        <f>各校名簿!B13</f>
        <v>1</v>
      </c>
      <c r="C13" s="71">
        <f>各校名簿!C13</f>
        <v>0</v>
      </c>
      <c r="D13" s="72" t="str">
        <f>LOOKUP(L13,基本シート!$B$4:$C$9,基本シート!$C$4:$C$9)</f>
        <v>ステップ0</v>
      </c>
      <c r="E13" s="72" t="str">
        <f>LOOKUP(L13,基本シート!$B$12:$C$17,基本シート!$C$12:$C$17)</f>
        <v>週20時間</v>
      </c>
      <c r="F13" s="72" t="str">
        <f>LOOKUP(N13,基本シート!$B$20:$C$22,基本シート!$C$20:$C$22)</f>
        <v>グループ</v>
      </c>
      <c r="G13" s="73">
        <f>各校名簿!L13</f>
        <v>0</v>
      </c>
      <c r="H13" s="72" t="str">
        <f>IFERROR(VLOOKUP( P13, 基本シート!$F$4:$G$40, 2, FALSE), "")</f>
        <v/>
      </c>
      <c r="I13" s="74" t="str">
        <f>IFERROR(VLOOKUP( Q13, 基本シート!$F$4:$G$40, 2, FALSE), "")</f>
        <v/>
      </c>
      <c r="J13" s="75"/>
      <c r="K13" s="69"/>
      <c r="L13" s="153">
        <f>各校名簿!H13</f>
        <v>0</v>
      </c>
      <c r="M13" s="157"/>
      <c r="N13" s="154">
        <f>各校名簿!N13</f>
        <v>0</v>
      </c>
      <c r="O13" s="157"/>
      <c r="P13" s="154">
        <f>各校名簿!P13</f>
        <v>0</v>
      </c>
      <c r="Q13" s="154">
        <f>各校名簿!Q13</f>
        <v>0</v>
      </c>
      <c r="R13" s="14"/>
    </row>
    <row r="14" spans="1:253" ht="15" customHeight="1" x14ac:dyDescent="0.15">
      <c r="B14" s="70">
        <f>各校名簿!B14</f>
        <v>1</v>
      </c>
      <c r="C14" s="71">
        <f>各校名簿!C14</f>
        <v>0</v>
      </c>
      <c r="D14" s="72" t="str">
        <f>LOOKUP(L14,基本シート!$B$4:$C$9,基本シート!$C$4:$C$9)</f>
        <v>ステップ0</v>
      </c>
      <c r="E14" s="72" t="str">
        <f>LOOKUP(L14,基本シート!$B$12:$C$17,基本シート!$C$12:$C$17)</f>
        <v>週20時間</v>
      </c>
      <c r="F14" s="72" t="str">
        <f>LOOKUP(N14,基本シート!$B$20:$C$22,基本シート!$C$20:$C$22)</f>
        <v>グループ</v>
      </c>
      <c r="G14" s="73">
        <f>各校名簿!L14</f>
        <v>0</v>
      </c>
      <c r="H14" s="72" t="str">
        <f>IFERROR(VLOOKUP( P14, 基本シート!$F$4:$G$40, 2, FALSE), "")</f>
        <v/>
      </c>
      <c r="I14" s="74" t="str">
        <f>IFERROR(VLOOKUP( Q14, 基本シート!$F$4:$G$40, 2, FALSE), "")</f>
        <v/>
      </c>
      <c r="J14" s="75"/>
      <c r="K14" s="69"/>
      <c r="L14" s="153">
        <f>各校名簿!H14</f>
        <v>0</v>
      </c>
      <c r="M14" s="157"/>
      <c r="N14" s="154">
        <f>各校名簿!N14</f>
        <v>0</v>
      </c>
      <c r="O14" s="157"/>
      <c r="P14" s="154">
        <f>各校名簿!P14</f>
        <v>0</v>
      </c>
      <c r="Q14" s="154">
        <f>各校名簿!Q14</f>
        <v>0</v>
      </c>
      <c r="R14" s="14"/>
    </row>
    <row r="15" spans="1:253" ht="15" customHeight="1" x14ac:dyDescent="0.15">
      <c r="B15" s="70">
        <f>各校名簿!B15</f>
        <v>1</v>
      </c>
      <c r="C15" s="71">
        <f>各校名簿!C15</f>
        <v>0</v>
      </c>
      <c r="D15" s="72" t="str">
        <f>LOOKUP(L15,基本シート!$B$4:$C$9,基本シート!$C$4:$C$9)</f>
        <v>ステップ0</v>
      </c>
      <c r="E15" s="72" t="str">
        <f>LOOKUP(L15,基本シート!$B$12:$C$17,基本シート!$C$12:$C$17)</f>
        <v>週20時間</v>
      </c>
      <c r="F15" s="72" t="str">
        <f>LOOKUP(N15,基本シート!$B$20:$C$22,基本シート!$C$20:$C$22)</f>
        <v>グループ</v>
      </c>
      <c r="G15" s="73">
        <f>各校名簿!L15</f>
        <v>0</v>
      </c>
      <c r="H15" s="72" t="str">
        <f>IFERROR(VLOOKUP( P15, 基本シート!$F$4:$G$40, 2, FALSE), "")</f>
        <v/>
      </c>
      <c r="I15" s="74" t="str">
        <f>IFERROR(VLOOKUP( Q15, 基本シート!$F$4:$G$40, 2, FALSE), "")</f>
        <v/>
      </c>
      <c r="J15" s="75"/>
      <c r="K15" s="69"/>
      <c r="L15" s="153">
        <f>各校名簿!H15</f>
        <v>0</v>
      </c>
      <c r="M15" s="157"/>
      <c r="N15" s="154">
        <f>各校名簿!N15</f>
        <v>0</v>
      </c>
      <c r="O15" s="157"/>
      <c r="P15" s="154">
        <f>各校名簿!P15</f>
        <v>0</v>
      </c>
      <c r="Q15" s="154">
        <f>各校名簿!Q15</f>
        <v>0</v>
      </c>
      <c r="R15" s="14"/>
    </row>
    <row r="16" spans="1:253" ht="15" customHeight="1" x14ac:dyDescent="0.15">
      <c r="B16" s="70">
        <f>各校名簿!B16</f>
        <v>1</v>
      </c>
      <c r="C16" s="71">
        <f>各校名簿!C16</f>
        <v>0</v>
      </c>
      <c r="D16" s="72" t="str">
        <f>LOOKUP(L16,基本シート!$B$4:$C$9,基本シート!$C$4:$C$9)</f>
        <v>ステップ0</v>
      </c>
      <c r="E16" s="72" t="str">
        <f>LOOKUP(L16,基本シート!$B$12:$C$17,基本シート!$C$12:$C$17)</f>
        <v>週20時間</v>
      </c>
      <c r="F16" s="72" t="str">
        <f>LOOKUP(N16,基本シート!$B$20:$C$22,基本シート!$C$20:$C$22)</f>
        <v>グループ</v>
      </c>
      <c r="G16" s="73">
        <f>各校名簿!L16</f>
        <v>0</v>
      </c>
      <c r="H16" s="72" t="str">
        <f>IFERROR(VLOOKUP( P16, 基本シート!$F$4:$G$40, 2, FALSE), "")</f>
        <v/>
      </c>
      <c r="I16" s="74" t="str">
        <f>IFERROR(VLOOKUP( Q16, 基本シート!$F$4:$G$40, 2, FALSE), "")</f>
        <v/>
      </c>
      <c r="J16" s="75"/>
      <c r="K16" s="69"/>
      <c r="L16" s="153">
        <f>各校名簿!H16</f>
        <v>0</v>
      </c>
      <c r="M16" s="157"/>
      <c r="N16" s="154">
        <f>各校名簿!N16</f>
        <v>0</v>
      </c>
      <c r="O16" s="157"/>
      <c r="P16" s="154">
        <f>各校名簿!P16</f>
        <v>0</v>
      </c>
      <c r="Q16" s="154">
        <f>各校名簿!Q16</f>
        <v>0</v>
      </c>
      <c r="R16" s="14"/>
    </row>
    <row r="17" spans="2:18" ht="15" customHeight="1" x14ac:dyDescent="0.15">
      <c r="B17" s="70">
        <f>各校名簿!B17</f>
        <v>1</v>
      </c>
      <c r="C17" s="71">
        <f>各校名簿!C17</f>
        <v>0</v>
      </c>
      <c r="D17" s="72" t="str">
        <f>LOOKUP(L17,基本シート!$B$4:$C$9,基本シート!$C$4:$C$9)</f>
        <v>ステップ0</v>
      </c>
      <c r="E17" s="72" t="str">
        <f>LOOKUP(L17,基本シート!$B$12:$C$17,基本シート!$C$12:$C$17)</f>
        <v>週20時間</v>
      </c>
      <c r="F17" s="72" t="str">
        <f>LOOKUP(N17,基本シート!$B$20:$C$22,基本シート!$C$20:$C$22)</f>
        <v>グループ</v>
      </c>
      <c r="G17" s="73">
        <f>各校名簿!L17</f>
        <v>0</v>
      </c>
      <c r="H17" s="72" t="str">
        <f>IFERROR(VLOOKUP( P17, 基本シート!$F$4:$G$40, 2, FALSE), "")</f>
        <v/>
      </c>
      <c r="I17" s="74" t="str">
        <f>IFERROR(VLOOKUP( Q17, 基本シート!$F$4:$G$40, 2, FALSE), "")</f>
        <v/>
      </c>
      <c r="J17" s="75"/>
      <c r="K17" s="69"/>
      <c r="L17" s="153">
        <f>各校名簿!H17</f>
        <v>0</v>
      </c>
      <c r="M17" s="157"/>
      <c r="N17" s="154">
        <f>各校名簿!N17</f>
        <v>0</v>
      </c>
      <c r="O17" s="157"/>
      <c r="P17" s="154">
        <f>各校名簿!P17</f>
        <v>0</v>
      </c>
      <c r="Q17" s="154">
        <f>各校名簿!Q17</f>
        <v>0</v>
      </c>
      <c r="R17" s="14"/>
    </row>
    <row r="18" spans="2:18" ht="15" customHeight="1" x14ac:dyDescent="0.15">
      <c r="B18" s="70">
        <f>各校名簿!B18</f>
        <v>1</v>
      </c>
      <c r="C18" s="71">
        <f>各校名簿!C18</f>
        <v>0</v>
      </c>
      <c r="D18" s="72" t="str">
        <f>LOOKUP(L18,基本シート!$B$4:$C$9,基本シート!$C$4:$C$9)</f>
        <v>ステップ0</v>
      </c>
      <c r="E18" s="72" t="str">
        <f>LOOKUP(L18,基本シート!$B$12:$C$17,基本シート!$C$12:$C$17)</f>
        <v>週20時間</v>
      </c>
      <c r="F18" s="72" t="str">
        <f>LOOKUP(N18,基本シート!$B$20:$C$22,基本シート!$C$20:$C$22)</f>
        <v>グループ</v>
      </c>
      <c r="G18" s="73">
        <f>各校名簿!L18</f>
        <v>0</v>
      </c>
      <c r="H18" s="72" t="str">
        <f>IFERROR(VLOOKUP( P18, 基本シート!$F$4:$G$40, 2, FALSE), "")</f>
        <v/>
      </c>
      <c r="I18" s="74" t="str">
        <f>IFERROR(VLOOKUP( Q18, 基本シート!$F$4:$G$40, 2, FALSE), "")</f>
        <v/>
      </c>
      <c r="J18" s="75"/>
      <c r="K18" s="69"/>
      <c r="L18" s="153">
        <f>各校名簿!H18</f>
        <v>0</v>
      </c>
      <c r="M18" s="157"/>
      <c r="N18" s="154">
        <f>各校名簿!N18</f>
        <v>0</v>
      </c>
      <c r="O18" s="157"/>
      <c r="P18" s="154">
        <f>各校名簿!P18</f>
        <v>0</v>
      </c>
      <c r="Q18" s="154">
        <f>各校名簿!Q18</f>
        <v>0</v>
      </c>
      <c r="R18" s="14"/>
    </row>
    <row r="19" spans="2:18" ht="15" customHeight="1" x14ac:dyDescent="0.15">
      <c r="B19" s="70">
        <f>各校名簿!B19</f>
        <v>1</v>
      </c>
      <c r="C19" s="71">
        <f>各校名簿!C19</f>
        <v>0</v>
      </c>
      <c r="D19" s="72" t="str">
        <f>LOOKUP(L19,基本シート!$B$4:$C$9,基本シート!$C$4:$C$9)</f>
        <v>ステップ0</v>
      </c>
      <c r="E19" s="72" t="str">
        <f>LOOKUP(L19,基本シート!$B$12:$C$17,基本シート!$C$12:$C$17)</f>
        <v>週20時間</v>
      </c>
      <c r="F19" s="72" t="str">
        <f>LOOKUP(N19,基本シート!$B$20:$C$22,基本シート!$C$20:$C$22)</f>
        <v>グループ</v>
      </c>
      <c r="G19" s="73">
        <f>各校名簿!L19</f>
        <v>0</v>
      </c>
      <c r="H19" s="72" t="str">
        <f>IFERROR(VLOOKUP( P19, 基本シート!$F$4:$G$40, 2, FALSE), "")</f>
        <v/>
      </c>
      <c r="I19" s="74" t="str">
        <f>IFERROR(VLOOKUP( Q19, 基本シート!$F$4:$G$40, 2, FALSE), "")</f>
        <v/>
      </c>
      <c r="J19" s="75"/>
      <c r="K19" s="69"/>
      <c r="L19" s="153">
        <f>各校名簿!H19</f>
        <v>0</v>
      </c>
      <c r="M19" s="157"/>
      <c r="N19" s="154">
        <f>各校名簿!N19</f>
        <v>0</v>
      </c>
      <c r="O19" s="157"/>
      <c r="P19" s="154">
        <f>各校名簿!P19</f>
        <v>0</v>
      </c>
      <c r="Q19" s="154">
        <f>各校名簿!Q19</f>
        <v>0</v>
      </c>
      <c r="R19" s="14"/>
    </row>
    <row r="20" spans="2:18" ht="15" customHeight="1" x14ac:dyDescent="0.15">
      <c r="B20" s="70">
        <f>各校名簿!B20</f>
        <v>1</v>
      </c>
      <c r="C20" s="71">
        <f>各校名簿!C20</f>
        <v>0</v>
      </c>
      <c r="D20" s="72" t="str">
        <f>LOOKUP(L20,基本シート!$B$4:$C$9,基本シート!$C$4:$C$9)</f>
        <v>ステップ0</v>
      </c>
      <c r="E20" s="72" t="str">
        <f>LOOKUP(L20,基本シート!$B$12:$C$17,基本シート!$C$12:$C$17)</f>
        <v>週20時間</v>
      </c>
      <c r="F20" s="72" t="str">
        <f>LOOKUP(N20,基本シート!$B$20:$C$22,基本シート!$C$20:$C$22)</f>
        <v>グループ</v>
      </c>
      <c r="G20" s="73">
        <f>各校名簿!L20</f>
        <v>0</v>
      </c>
      <c r="H20" s="72" t="str">
        <f>IFERROR(VLOOKUP( P20, 基本シート!$F$4:$G$40, 2, FALSE), "")</f>
        <v/>
      </c>
      <c r="I20" s="74" t="str">
        <f>IFERROR(VLOOKUP( Q20, 基本シート!$F$4:$G$40, 2, FALSE), "")</f>
        <v/>
      </c>
      <c r="J20" s="75"/>
      <c r="K20" s="69"/>
      <c r="L20" s="153">
        <f>各校名簿!H20</f>
        <v>0</v>
      </c>
      <c r="M20" s="157"/>
      <c r="N20" s="154">
        <f>各校名簿!N20</f>
        <v>0</v>
      </c>
      <c r="O20" s="157"/>
      <c r="P20" s="154">
        <f>各校名簿!P20</f>
        <v>0</v>
      </c>
      <c r="Q20" s="154">
        <f>各校名簿!Q20</f>
        <v>0</v>
      </c>
      <c r="R20" s="14"/>
    </row>
    <row r="21" spans="2:18" ht="15" customHeight="1" x14ac:dyDescent="0.15">
      <c r="B21" s="70">
        <f>各校名簿!B21</f>
        <v>1</v>
      </c>
      <c r="C21" s="71">
        <f>各校名簿!C21</f>
        <v>0</v>
      </c>
      <c r="D21" s="72" t="str">
        <f>LOOKUP(L21,基本シート!$B$4:$C$9,基本シート!$C$4:$C$9)</f>
        <v>ステップ0</v>
      </c>
      <c r="E21" s="72" t="str">
        <f>LOOKUP(L21,基本シート!$B$12:$C$17,基本シート!$C$12:$C$17)</f>
        <v>週20時間</v>
      </c>
      <c r="F21" s="72" t="str">
        <f>LOOKUP(N21,基本シート!$B$20:$C$22,基本シート!$C$20:$C$22)</f>
        <v>グループ</v>
      </c>
      <c r="G21" s="73">
        <f>各校名簿!L21</f>
        <v>0</v>
      </c>
      <c r="H21" s="72" t="str">
        <f>IFERROR(VLOOKUP( P21, 基本シート!$F$4:$G$40, 2, FALSE), "")</f>
        <v/>
      </c>
      <c r="I21" s="74" t="str">
        <f>IFERROR(VLOOKUP( Q21, 基本シート!$F$4:$G$40, 2, FALSE), "")</f>
        <v/>
      </c>
      <c r="J21" s="75"/>
      <c r="K21" s="69"/>
      <c r="L21" s="153">
        <f>各校名簿!H21</f>
        <v>0</v>
      </c>
      <c r="M21" s="157"/>
      <c r="N21" s="154">
        <f>各校名簿!N21</f>
        <v>0</v>
      </c>
      <c r="O21" s="157"/>
      <c r="P21" s="154">
        <f>各校名簿!P21</f>
        <v>0</v>
      </c>
      <c r="Q21" s="154">
        <f>各校名簿!Q21</f>
        <v>0</v>
      </c>
      <c r="R21" s="14"/>
    </row>
    <row r="22" spans="2:18" ht="15" customHeight="1" x14ac:dyDescent="0.15">
      <c r="B22" s="70">
        <f>各校名簿!B22</f>
        <v>2</v>
      </c>
      <c r="C22" s="71">
        <f>各校名簿!C22</f>
        <v>0</v>
      </c>
      <c r="D22" s="72" t="str">
        <f>LOOKUP(L22,基本シート!$B$4:$C$9,基本シート!$C$4:$C$9)</f>
        <v>ステップ0</v>
      </c>
      <c r="E22" s="72" t="str">
        <f>LOOKUP(L22,基本シート!$B$12:$C$17,基本シート!$C$12:$C$17)</f>
        <v>週20時間</v>
      </c>
      <c r="F22" s="72" t="str">
        <f>LOOKUP(N22,基本シート!$B$20:$C$22,基本シート!$C$20:$C$22)</f>
        <v>グループ</v>
      </c>
      <c r="G22" s="73">
        <f>各校名簿!L22</f>
        <v>0</v>
      </c>
      <c r="H22" s="72" t="str">
        <f>IFERROR(VLOOKUP( P22, 基本シート!$F$4:$G$40, 2, FALSE), "")</f>
        <v/>
      </c>
      <c r="I22" s="74" t="str">
        <f>IFERROR(VLOOKUP( Q22, 基本シート!$F$4:$G$40, 2, FALSE), "")</f>
        <v/>
      </c>
      <c r="J22" s="75"/>
      <c r="K22" s="69"/>
      <c r="L22" s="153">
        <f>各校名簿!H22</f>
        <v>0</v>
      </c>
      <c r="M22" s="157"/>
      <c r="N22" s="154">
        <f>各校名簿!N22</f>
        <v>0</v>
      </c>
      <c r="O22" s="157"/>
      <c r="P22" s="154">
        <f>各校名簿!P22</f>
        <v>0</v>
      </c>
      <c r="Q22" s="154">
        <f>各校名簿!Q22</f>
        <v>0</v>
      </c>
      <c r="R22" s="14"/>
    </row>
    <row r="23" spans="2:18" ht="15" customHeight="1" x14ac:dyDescent="0.15">
      <c r="B23" s="70">
        <f>各校名簿!B23</f>
        <v>2</v>
      </c>
      <c r="C23" s="71">
        <f>各校名簿!C23</f>
        <v>0</v>
      </c>
      <c r="D23" s="72" t="str">
        <f>LOOKUP(L23,基本シート!$B$4:$C$9,基本シート!$C$4:$C$9)</f>
        <v>ステップ0</v>
      </c>
      <c r="E23" s="72" t="str">
        <f>LOOKUP(L23,基本シート!$B$12:$C$17,基本シート!$C$12:$C$17)</f>
        <v>週20時間</v>
      </c>
      <c r="F23" s="72" t="str">
        <f>LOOKUP(N23,基本シート!$B$20:$C$22,基本シート!$C$20:$C$22)</f>
        <v>グループ</v>
      </c>
      <c r="G23" s="73">
        <f>各校名簿!L23</f>
        <v>0</v>
      </c>
      <c r="H23" s="72" t="str">
        <f>IFERROR(VLOOKUP( P23, 基本シート!$F$4:$G$40, 2, FALSE), "")</f>
        <v/>
      </c>
      <c r="I23" s="74" t="str">
        <f>IFERROR(VLOOKUP( Q23, 基本シート!$F$4:$G$40, 2, FALSE), "")</f>
        <v/>
      </c>
      <c r="J23" s="75"/>
      <c r="K23" s="69"/>
      <c r="L23" s="153">
        <f>各校名簿!H23</f>
        <v>0</v>
      </c>
      <c r="M23" s="157"/>
      <c r="N23" s="154">
        <f>各校名簿!N23</f>
        <v>0</v>
      </c>
      <c r="O23" s="157"/>
      <c r="P23" s="154">
        <f>各校名簿!P23</f>
        <v>0</v>
      </c>
      <c r="Q23" s="154">
        <f>各校名簿!Q23</f>
        <v>0</v>
      </c>
      <c r="R23" s="14"/>
    </row>
    <row r="24" spans="2:18" ht="15" customHeight="1" x14ac:dyDescent="0.15">
      <c r="B24" s="70">
        <f>各校名簿!B24</f>
        <v>2</v>
      </c>
      <c r="C24" s="71">
        <f>各校名簿!C24</f>
        <v>0</v>
      </c>
      <c r="D24" s="72" t="str">
        <f>LOOKUP(L24,基本シート!$B$4:$C$9,基本シート!$C$4:$C$9)</f>
        <v>ステップ0</v>
      </c>
      <c r="E24" s="72" t="str">
        <f>LOOKUP(L24,基本シート!$B$12:$C$17,基本シート!$C$12:$C$17)</f>
        <v>週20時間</v>
      </c>
      <c r="F24" s="72" t="str">
        <f>LOOKUP(N24,基本シート!$B$20:$C$22,基本シート!$C$20:$C$22)</f>
        <v>グループ</v>
      </c>
      <c r="G24" s="73">
        <f>各校名簿!L24</f>
        <v>0</v>
      </c>
      <c r="H24" s="72" t="str">
        <f>IFERROR(VLOOKUP( P24, 基本シート!$F$4:$G$40, 2, FALSE), "")</f>
        <v/>
      </c>
      <c r="I24" s="74" t="str">
        <f>IFERROR(VLOOKUP( Q24, 基本シート!$F$4:$G$40, 2, FALSE), "")</f>
        <v/>
      </c>
      <c r="J24" s="75"/>
      <c r="K24" s="69"/>
      <c r="L24" s="153">
        <f>各校名簿!H24</f>
        <v>0</v>
      </c>
      <c r="M24" s="157"/>
      <c r="N24" s="154">
        <f>各校名簿!N24</f>
        <v>0</v>
      </c>
      <c r="O24" s="157"/>
      <c r="P24" s="154">
        <f>各校名簿!P24</f>
        <v>0</v>
      </c>
      <c r="Q24" s="154">
        <f>各校名簿!Q24</f>
        <v>0</v>
      </c>
      <c r="R24" s="14"/>
    </row>
    <row r="25" spans="2:18" ht="15" customHeight="1" x14ac:dyDescent="0.15">
      <c r="B25" s="70">
        <f>各校名簿!B25</f>
        <v>2</v>
      </c>
      <c r="C25" s="71">
        <f>各校名簿!C25</f>
        <v>0</v>
      </c>
      <c r="D25" s="72" t="str">
        <f>LOOKUP(L25,基本シート!$B$4:$C$9,基本シート!$C$4:$C$9)</f>
        <v>ステップ0</v>
      </c>
      <c r="E25" s="72" t="str">
        <f>LOOKUP(L25,基本シート!$B$12:$C$17,基本シート!$C$12:$C$17)</f>
        <v>週20時間</v>
      </c>
      <c r="F25" s="72" t="str">
        <f>LOOKUP(N25,基本シート!$B$20:$C$22,基本シート!$C$20:$C$22)</f>
        <v>グループ</v>
      </c>
      <c r="G25" s="73">
        <f>各校名簿!L25</f>
        <v>0</v>
      </c>
      <c r="H25" s="72" t="str">
        <f>IFERROR(VLOOKUP( P25, 基本シート!$F$4:$G$40, 2, FALSE), "")</f>
        <v/>
      </c>
      <c r="I25" s="74" t="str">
        <f>IFERROR(VLOOKUP( Q25, 基本シート!$F$4:$G$40, 2, FALSE), "")</f>
        <v/>
      </c>
      <c r="J25" s="75"/>
      <c r="K25" s="69"/>
      <c r="L25" s="153">
        <f>各校名簿!H25</f>
        <v>0</v>
      </c>
      <c r="M25" s="157"/>
      <c r="N25" s="154">
        <f>各校名簿!N25</f>
        <v>0</v>
      </c>
      <c r="O25" s="157"/>
      <c r="P25" s="154">
        <f>各校名簿!P25</f>
        <v>0</v>
      </c>
      <c r="Q25" s="154">
        <f>各校名簿!Q25</f>
        <v>0</v>
      </c>
      <c r="R25" s="14"/>
    </row>
    <row r="26" spans="2:18" ht="15" customHeight="1" x14ac:dyDescent="0.15">
      <c r="B26" s="70">
        <f>各校名簿!B26</f>
        <v>2</v>
      </c>
      <c r="C26" s="71">
        <f>各校名簿!C26</f>
        <v>0</v>
      </c>
      <c r="D26" s="72" t="str">
        <f>LOOKUP(L26,基本シート!$B$4:$C$9,基本シート!$C$4:$C$9)</f>
        <v>ステップ0</v>
      </c>
      <c r="E26" s="72" t="str">
        <f>LOOKUP(L26,基本シート!$B$12:$C$17,基本シート!$C$12:$C$17)</f>
        <v>週20時間</v>
      </c>
      <c r="F26" s="72" t="str">
        <f>LOOKUP(N26,基本シート!$B$20:$C$22,基本シート!$C$20:$C$22)</f>
        <v>グループ</v>
      </c>
      <c r="G26" s="73">
        <f>各校名簿!L26</f>
        <v>0</v>
      </c>
      <c r="H26" s="72" t="str">
        <f>IFERROR(VLOOKUP( P26, 基本シート!$F$4:$G$40, 2, FALSE), "")</f>
        <v/>
      </c>
      <c r="I26" s="74" t="str">
        <f>IFERROR(VLOOKUP( Q26, 基本シート!$F$4:$G$40, 2, FALSE), "")</f>
        <v/>
      </c>
      <c r="J26" s="75"/>
      <c r="K26" s="69"/>
      <c r="L26" s="153">
        <f>各校名簿!H26</f>
        <v>0</v>
      </c>
      <c r="M26" s="157"/>
      <c r="N26" s="154">
        <f>各校名簿!N26</f>
        <v>0</v>
      </c>
      <c r="O26" s="157"/>
      <c r="P26" s="154">
        <f>各校名簿!P26</f>
        <v>0</v>
      </c>
      <c r="Q26" s="154">
        <f>各校名簿!Q26</f>
        <v>0</v>
      </c>
      <c r="R26" s="14"/>
    </row>
    <row r="27" spans="2:18" ht="15" customHeight="1" x14ac:dyDescent="0.15">
      <c r="B27" s="70">
        <f>各校名簿!B27</f>
        <v>2</v>
      </c>
      <c r="C27" s="71">
        <f>各校名簿!C27</f>
        <v>0</v>
      </c>
      <c r="D27" s="72" t="str">
        <f>LOOKUP(L27,基本シート!$B$4:$C$9,基本シート!$C$4:$C$9)</f>
        <v>ステップ0</v>
      </c>
      <c r="E27" s="72" t="str">
        <f>LOOKUP(L27,基本シート!$B$12:$C$17,基本シート!$C$12:$C$17)</f>
        <v>週20時間</v>
      </c>
      <c r="F27" s="72" t="str">
        <f>LOOKUP(N27,基本シート!$B$20:$C$22,基本シート!$C$20:$C$22)</f>
        <v>グループ</v>
      </c>
      <c r="G27" s="73">
        <f>各校名簿!L27</f>
        <v>0</v>
      </c>
      <c r="H27" s="72" t="str">
        <f>IFERROR(VLOOKUP( P27, 基本シート!$F$4:$G$40, 2, FALSE), "")</f>
        <v/>
      </c>
      <c r="I27" s="74" t="str">
        <f>IFERROR(VLOOKUP( Q27, 基本シート!$F$4:$G$40, 2, FALSE), "")</f>
        <v/>
      </c>
      <c r="J27" s="75"/>
      <c r="K27" s="69"/>
      <c r="L27" s="153">
        <f>各校名簿!H27</f>
        <v>0</v>
      </c>
      <c r="M27" s="157"/>
      <c r="N27" s="154">
        <f>各校名簿!N27</f>
        <v>0</v>
      </c>
      <c r="O27" s="157"/>
      <c r="P27" s="154">
        <f>各校名簿!P27</f>
        <v>0</v>
      </c>
      <c r="Q27" s="154">
        <f>各校名簿!Q27</f>
        <v>0</v>
      </c>
      <c r="R27" s="14"/>
    </row>
    <row r="28" spans="2:18" ht="15" customHeight="1" x14ac:dyDescent="0.15">
      <c r="B28" s="70">
        <f>各校名簿!B28</f>
        <v>2</v>
      </c>
      <c r="C28" s="71">
        <f>各校名簿!C28</f>
        <v>0</v>
      </c>
      <c r="D28" s="72" t="str">
        <f>LOOKUP(L28,基本シート!$B$4:$C$9,基本シート!$C$4:$C$9)</f>
        <v>ステップ0</v>
      </c>
      <c r="E28" s="72" t="str">
        <f>LOOKUP(L28,基本シート!$B$12:$C$17,基本シート!$C$12:$C$17)</f>
        <v>週20時間</v>
      </c>
      <c r="F28" s="72" t="str">
        <f>LOOKUP(N28,基本シート!$B$20:$C$22,基本シート!$C$20:$C$22)</f>
        <v>グループ</v>
      </c>
      <c r="G28" s="73">
        <f>各校名簿!L28</f>
        <v>0</v>
      </c>
      <c r="H28" s="72" t="str">
        <f>IFERROR(VLOOKUP( P28, 基本シート!$F$4:$G$40, 2, FALSE), "")</f>
        <v/>
      </c>
      <c r="I28" s="74" t="str">
        <f>IFERROR(VLOOKUP( Q28, 基本シート!$F$4:$G$40, 2, FALSE), "")</f>
        <v/>
      </c>
      <c r="J28" s="75"/>
      <c r="K28" s="69"/>
      <c r="L28" s="153">
        <f>各校名簿!H28</f>
        <v>0</v>
      </c>
      <c r="M28" s="157"/>
      <c r="N28" s="154">
        <f>各校名簿!N28</f>
        <v>0</v>
      </c>
      <c r="O28" s="157"/>
      <c r="P28" s="154">
        <f>各校名簿!P28</f>
        <v>0</v>
      </c>
      <c r="Q28" s="154">
        <f>各校名簿!Q28</f>
        <v>0</v>
      </c>
      <c r="R28" s="14"/>
    </row>
    <row r="29" spans="2:18" ht="15" customHeight="1" x14ac:dyDescent="0.15">
      <c r="B29" s="70">
        <f>各校名簿!B29</f>
        <v>2</v>
      </c>
      <c r="C29" s="71">
        <f>各校名簿!C29</f>
        <v>0</v>
      </c>
      <c r="D29" s="72" t="str">
        <f>LOOKUP(L29,基本シート!$B$4:$C$9,基本シート!$C$4:$C$9)</f>
        <v>ステップ0</v>
      </c>
      <c r="E29" s="72" t="str">
        <f>LOOKUP(L29,基本シート!$B$12:$C$17,基本シート!$C$12:$C$17)</f>
        <v>週20時間</v>
      </c>
      <c r="F29" s="72" t="str">
        <f>LOOKUP(N29,基本シート!$B$20:$C$22,基本シート!$C$20:$C$22)</f>
        <v>グループ</v>
      </c>
      <c r="G29" s="73">
        <f>各校名簿!L29</f>
        <v>0</v>
      </c>
      <c r="H29" s="72" t="str">
        <f>IFERROR(VLOOKUP( P29, 基本シート!$F$4:$G$40, 2, FALSE), "")</f>
        <v/>
      </c>
      <c r="I29" s="74" t="str">
        <f>IFERROR(VLOOKUP( Q29, 基本シート!$F$4:$G$40, 2, FALSE), "")</f>
        <v/>
      </c>
      <c r="J29" s="75"/>
      <c r="K29" s="69"/>
      <c r="L29" s="153">
        <f>各校名簿!H29</f>
        <v>0</v>
      </c>
      <c r="M29" s="157"/>
      <c r="N29" s="154">
        <f>各校名簿!N29</f>
        <v>0</v>
      </c>
      <c r="O29" s="157"/>
      <c r="P29" s="154">
        <f>各校名簿!P29</f>
        <v>0</v>
      </c>
      <c r="Q29" s="154">
        <f>各校名簿!Q29</f>
        <v>0</v>
      </c>
      <c r="R29" s="14"/>
    </row>
    <row r="30" spans="2:18" ht="15" customHeight="1" x14ac:dyDescent="0.15">
      <c r="B30" s="70">
        <f>各校名簿!B30</f>
        <v>2</v>
      </c>
      <c r="C30" s="71">
        <f>各校名簿!C30</f>
        <v>0</v>
      </c>
      <c r="D30" s="72" t="str">
        <f>LOOKUP(L30,基本シート!$B$4:$C$9,基本シート!$C$4:$C$9)</f>
        <v>ステップ0</v>
      </c>
      <c r="E30" s="72" t="str">
        <f>LOOKUP(L30,基本シート!$B$12:$C$17,基本シート!$C$12:$C$17)</f>
        <v>週20時間</v>
      </c>
      <c r="F30" s="72" t="str">
        <f>LOOKUP(N30,基本シート!$B$20:$C$22,基本シート!$C$20:$C$22)</f>
        <v>グループ</v>
      </c>
      <c r="G30" s="73">
        <f>各校名簿!L30</f>
        <v>0</v>
      </c>
      <c r="H30" s="72" t="str">
        <f>IFERROR(VLOOKUP( P30, 基本シート!$F$4:$G$40, 2, FALSE), "")</f>
        <v/>
      </c>
      <c r="I30" s="74" t="str">
        <f>IFERROR(VLOOKUP( Q30, 基本シート!$F$4:$G$40, 2, FALSE), "")</f>
        <v/>
      </c>
      <c r="J30" s="75"/>
      <c r="K30" s="69"/>
      <c r="L30" s="153">
        <f>各校名簿!H30</f>
        <v>0</v>
      </c>
      <c r="M30" s="157"/>
      <c r="N30" s="154">
        <f>各校名簿!N30</f>
        <v>0</v>
      </c>
      <c r="O30" s="157"/>
      <c r="P30" s="154">
        <f>各校名簿!P30</f>
        <v>0</v>
      </c>
      <c r="Q30" s="154">
        <f>各校名簿!Q30</f>
        <v>0</v>
      </c>
      <c r="R30" s="14"/>
    </row>
    <row r="31" spans="2:18" ht="15" customHeight="1" x14ac:dyDescent="0.15">
      <c r="B31" s="70">
        <f>各校名簿!B31</f>
        <v>2</v>
      </c>
      <c r="C31" s="71">
        <f>各校名簿!C31</f>
        <v>0</v>
      </c>
      <c r="D31" s="72" t="str">
        <f>LOOKUP(L31,基本シート!$B$4:$C$9,基本シート!$C$4:$C$9)</f>
        <v>ステップ0</v>
      </c>
      <c r="E31" s="72" t="str">
        <f>LOOKUP(L31,基本シート!$B$12:$C$17,基本シート!$C$12:$C$17)</f>
        <v>週20時間</v>
      </c>
      <c r="F31" s="72" t="str">
        <f>LOOKUP(N31,基本シート!$B$20:$C$22,基本シート!$C$20:$C$22)</f>
        <v>グループ</v>
      </c>
      <c r="G31" s="73">
        <f>各校名簿!L31</f>
        <v>0</v>
      </c>
      <c r="H31" s="72" t="str">
        <f>IFERROR(VLOOKUP( P31, 基本シート!$F$4:$G$40, 2, FALSE), "")</f>
        <v/>
      </c>
      <c r="I31" s="74" t="str">
        <f>IFERROR(VLOOKUP( Q31, 基本シート!$F$4:$G$40, 2, FALSE), "")</f>
        <v/>
      </c>
      <c r="J31" s="75"/>
      <c r="K31" s="69"/>
      <c r="L31" s="153">
        <f>各校名簿!H31</f>
        <v>0</v>
      </c>
      <c r="M31" s="157"/>
      <c r="N31" s="154">
        <f>各校名簿!N31</f>
        <v>0</v>
      </c>
      <c r="O31" s="157"/>
      <c r="P31" s="154">
        <f>各校名簿!P31</f>
        <v>0</v>
      </c>
      <c r="Q31" s="154">
        <f>各校名簿!Q31</f>
        <v>0</v>
      </c>
      <c r="R31" s="14"/>
    </row>
    <row r="32" spans="2:18" ht="15" customHeight="1" x14ac:dyDescent="0.15">
      <c r="B32" s="70">
        <f>各校名簿!B32</f>
        <v>2</v>
      </c>
      <c r="C32" s="71">
        <f>各校名簿!C32</f>
        <v>0</v>
      </c>
      <c r="D32" s="72" t="str">
        <f>LOOKUP(L32,基本シート!$B$4:$C$9,基本シート!$C$4:$C$9)</f>
        <v>ステップ0</v>
      </c>
      <c r="E32" s="72" t="str">
        <f>LOOKUP(L32,基本シート!$B$12:$C$17,基本シート!$C$12:$C$17)</f>
        <v>週20時間</v>
      </c>
      <c r="F32" s="72" t="str">
        <f>LOOKUP(N32,基本シート!$B$20:$C$22,基本シート!$C$20:$C$22)</f>
        <v>グループ</v>
      </c>
      <c r="G32" s="73">
        <f>各校名簿!L32</f>
        <v>0</v>
      </c>
      <c r="H32" s="72" t="str">
        <f>IFERROR(VLOOKUP( P32, 基本シート!$F$4:$G$40, 2, FALSE), "")</f>
        <v/>
      </c>
      <c r="I32" s="74" t="str">
        <f>IFERROR(VLOOKUP( Q32, 基本シート!$F$4:$G$40, 2, FALSE), "")</f>
        <v/>
      </c>
      <c r="J32" s="75"/>
      <c r="K32" s="69"/>
      <c r="L32" s="153">
        <f>各校名簿!H32</f>
        <v>0</v>
      </c>
      <c r="M32" s="157"/>
      <c r="N32" s="154">
        <f>各校名簿!N32</f>
        <v>0</v>
      </c>
      <c r="O32" s="157"/>
      <c r="P32" s="154">
        <f>各校名簿!P32</f>
        <v>0</v>
      </c>
      <c r="Q32" s="154">
        <f>各校名簿!Q32</f>
        <v>0</v>
      </c>
      <c r="R32" s="14"/>
    </row>
    <row r="33" spans="2:18" ht="15" customHeight="1" x14ac:dyDescent="0.15">
      <c r="B33" s="70">
        <f>各校名簿!B33</f>
        <v>2</v>
      </c>
      <c r="C33" s="71">
        <f>各校名簿!C33</f>
        <v>0</v>
      </c>
      <c r="D33" s="72" t="str">
        <f>LOOKUP(L33,基本シート!$B$4:$C$9,基本シート!$C$4:$C$9)</f>
        <v>ステップ0</v>
      </c>
      <c r="E33" s="72" t="str">
        <f>LOOKUP(L33,基本シート!$B$12:$C$17,基本シート!$C$12:$C$17)</f>
        <v>週20時間</v>
      </c>
      <c r="F33" s="72" t="str">
        <f>LOOKUP(N33,基本シート!$B$20:$C$22,基本シート!$C$20:$C$22)</f>
        <v>グループ</v>
      </c>
      <c r="G33" s="73">
        <f>各校名簿!L33</f>
        <v>0</v>
      </c>
      <c r="H33" s="72" t="str">
        <f>IFERROR(VLOOKUP( P33, 基本シート!$F$4:$G$40, 2, FALSE), "")</f>
        <v/>
      </c>
      <c r="I33" s="74" t="str">
        <f>IFERROR(VLOOKUP( Q33, 基本シート!$F$4:$G$40, 2, FALSE), "")</f>
        <v/>
      </c>
      <c r="J33" s="75"/>
      <c r="K33" s="69"/>
      <c r="L33" s="153">
        <f>各校名簿!H33</f>
        <v>0</v>
      </c>
      <c r="M33" s="157"/>
      <c r="N33" s="154">
        <f>各校名簿!N33</f>
        <v>0</v>
      </c>
      <c r="O33" s="157"/>
      <c r="P33" s="154">
        <f>各校名簿!P33</f>
        <v>0</v>
      </c>
      <c r="Q33" s="154">
        <f>各校名簿!Q33</f>
        <v>0</v>
      </c>
      <c r="R33" s="14"/>
    </row>
    <row r="34" spans="2:18" ht="15" customHeight="1" x14ac:dyDescent="0.15">
      <c r="B34" s="70">
        <f>各校名簿!B34</f>
        <v>2</v>
      </c>
      <c r="C34" s="71">
        <f>各校名簿!C34</f>
        <v>0</v>
      </c>
      <c r="D34" s="72" t="str">
        <f>LOOKUP(L34,基本シート!$B$4:$C$9,基本シート!$C$4:$C$9)</f>
        <v>ステップ0</v>
      </c>
      <c r="E34" s="72" t="str">
        <f>LOOKUP(L34,基本シート!$B$12:$C$17,基本シート!$C$12:$C$17)</f>
        <v>週20時間</v>
      </c>
      <c r="F34" s="72" t="str">
        <f>LOOKUP(N34,基本シート!$B$20:$C$22,基本シート!$C$20:$C$22)</f>
        <v>グループ</v>
      </c>
      <c r="G34" s="73">
        <f>各校名簿!L34</f>
        <v>0</v>
      </c>
      <c r="H34" s="72" t="str">
        <f>IFERROR(VLOOKUP( P34, 基本シート!$F$4:$G$40, 2, FALSE), "")</f>
        <v/>
      </c>
      <c r="I34" s="74" t="str">
        <f>IFERROR(VLOOKUP( Q34, 基本シート!$F$4:$G$40, 2, FALSE), "")</f>
        <v/>
      </c>
      <c r="J34" s="75"/>
      <c r="K34" s="69"/>
      <c r="L34" s="153">
        <f>各校名簿!H34</f>
        <v>0</v>
      </c>
      <c r="M34" s="157"/>
      <c r="N34" s="154">
        <f>各校名簿!N34</f>
        <v>0</v>
      </c>
      <c r="O34" s="157"/>
      <c r="P34" s="154">
        <f>各校名簿!P34</f>
        <v>0</v>
      </c>
      <c r="Q34" s="154">
        <f>各校名簿!Q34</f>
        <v>0</v>
      </c>
      <c r="R34" s="14"/>
    </row>
    <row r="35" spans="2:18" ht="15" customHeight="1" x14ac:dyDescent="0.15">
      <c r="B35" s="70">
        <f>各校名簿!B35</f>
        <v>2</v>
      </c>
      <c r="C35" s="71">
        <f>各校名簿!C35</f>
        <v>0</v>
      </c>
      <c r="D35" s="72" t="str">
        <f>LOOKUP(L35,基本シート!$B$4:$C$9,基本シート!$C$4:$C$9)</f>
        <v>ステップ0</v>
      </c>
      <c r="E35" s="72" t="str">
        <f>LOOKUP(L35,基本シート!$B$12:$C$17,基本シート!$C$12:$C$17)</f>
        <v>週20時間</v>
      </c>
      <c r="F35" s="72" t="str">
        <f>LOOKUP(N35,基本シート!$B$20:$C$22,基本シート!$C$20:$C$22)</f>
        <v>グループ</v>
      </c>
      <c r="G35" s="73">
        <f>各校名簿!L35</f>
        <v>0</v>
      </c>
      <c r="H35" s="72" t="str">
        <f>IFERROR(VLOOKUP( P35, 基本シート!$F$4:$G$40, 2, FALSE), "")</f>
        <v/>
      </c>
      <c r="I35" s="74" t="str">
        <f>IFERROR(VLOOKUP( Q35, 基本シート!$F$4:$G$40, 2, FALSE), "")</f>
        <v/>
      </c>
      <c r="J35" s="75"/>
      <c r="K35" s="69"/>
      <c r="L35" s="153">
        <f>各校名簿!H35</f>
        <v>0</v>
      </c>
      <c r="M35" s="157"/>
      <c r="N35" s="154">
        <f>各校名簿!N35</f>
        <v>0</v>
      </c>
      <c r="O35" s="157"/>
      <c r="P35" s="154">
        <f>各校名簿!P35</f>
        <v>0</v>
      </c>
      <c r="Q35" s="154">
        <f>各校名簿!Q35</f>
        <v>0</v>
      </c>
      <c r="R35" s="14"/>
    </row>
    <row r="36" spans="2:18" ht="15" customHeight="1" x14ac:dyDescent="0.15">
      <c r="B36" s="70">
        <f>各校名簿!B36</f>
        <v>2</v>
      </c>
      <c r="C36" s="71">
        <f>各校名簿!C36</f>
        <v>0</v>
      </c>
      <c r="D36" s="72" t="str">
        <f>LOOKUP(L36,基本シート!$B$4:$C$9,基本シート!$C$4:$C$9)</f>
        <v>ステップ0</v>
      </c>
      <c r="E36" s="72" t="str">
        <f>LOOKUP(L36,基本シート!$B$12:$C$17,基本シート!$C$12:$C$17)</f>
        <v>週20時間</v>
      </c>
      <c r="F36" s="72" t="str">
        <f>LOOKUP(N36,基本シート!$B$20:$C$22,基本シート!$C$20:$C$22)</f>
        <v>グループ</v>
      </c>
      <c r="G36" s="73">
        <f>各校名簿!L36</f>
        <v>0</v>
      </c>
      <c r="H36" s="72" t="str">
        <f>IFERROR(VLOOKUP( P36, 基本シート!$F$4:$G$40, 2, FALSE), "")</f>
        <v/>
      </c>
      <c r="I36" s="74" t="str">
        <f>IFERROR(VLOOKUP( Q36, 基本シート!$F$4:$G$40, 2, FALSE), "")</f>
        <v/>
      </c>
      <c r="J36" s="75"/>
      <c r="K36" s="69"/>
      <c r="L36" s="153">
        <f>各校名簿!H36</f>
        <v>0</v>
      </c>
      <c r="M36" s="157"/>
      <c r="N36" s="154">
        <f>各校名簿!N36</f>
        <v>0</v>
      </c>
      <c r="O36" s="157"/>
      <c r="P36" s="154">
        <f>各校名簿!P36</f>
        <v>0</v>
      </c>
      <c r="Q36" s="154">
        <f>各校名簿!Q36</f>
        <v>0</v>
      </c>
      <c r="R36" s="14"/>
    </row>
    <row r="37" spans="2:18" ht="15" customHeight="1" x14ac:dyDescent="0.15">
      <c r="B37" s="70">
        <f>各校名簿!B37</f>
        <v>2</v>
      </c>
      <c r="C37" s="71">
        <f>各校名簿!C37</f>
        <v>0</v>
      </c>
      <c r="D37" s="72" t="str">
        <f>LOOKUP(L37,基本シート!$B$4:$C$9,基本シート!$C$4:$C$9)</f>
        <v>ステップ0</v>
      </c>
      <c r="E37" s="72" t="str">
        <f>LOOKUP(L37,基本シート!$B$12:$C$17,基本シート!$C$12:$C$17)</f>
        <v>週20時間</v>
      </c>
      <c r="F37" s="72" t="str">
        <f>LOOKUP(N37,基本シート!$B$20:$C$22,基本シート!$C$20:$C$22)</f>
        <v>グループ</v>
      </c>
      <c r="G37" s="73">
        <f>各校名簿!L37</f>
        <v>0</v>
      </c>
      <c r="H37" s="72" t="str">
        <f>IFERROR(VLOOKUP( P37, 基本シート!$F$4:$G$40, 2, FALSE), "")</f>
        <v/>
      </c>
      <c r="I37" s="74" t="str">
        <f>IFERROR(VLOOKUP( Q37, 基本シート!$F$4:$G$40, 2, FALSE), "")</f>
        <v/>
      </c>
      <c r="J37" s="75"/>
      <c r="K37" s="69"/>
      <c r="L37" s="153">
        <f>各校名簿!H37</f>
        <v>0</v>
      </c>
      <c r="M37" s="157"/>
      <c r="N37" s="154">
        <f>各校名簿!N37</f>
        <v>0</v>
      </c>
      <c r="O37" s="157"/>
      <c r="P37" s="154">
        <f>各校名簿!P37</f>
        <v>0</v>
      </c>
      <c r="Q37" s="154">
        <f>各校名簿!Q37</f>
        <v>0</v>
      </c>
      <c r="R37" s="14"/>
    </row>
    <row r="38" spans="2:18" ht="15" customHeight="1" x14ac:dyDescent="0.15">
      <c r="B38" s="70">
        <f>各校名簿!B38</f>
        <v>2</v>
      </c>
      <c r="C38" s="71">
        <f>各校名簿!C38</f>
        <v>0</v>
      </c>
      <c r="D38" s="72" t="str">
        <f>LOOKUP(L38,基本シート!$B$4:$C$9,基本シート!$C$4:$C$9)</f>
        <v>ステップ0</v>
      </c>
      <c r="E38" s="72" t="str">
        <f>LOOKUP(L38,基本シート!$B$12:$C$17,基本シート!$C$12:$C$17)</f>
        <v>週20時間</v>
      </c>
      <c r="F38" s="72" t="str">
        <f>LOOKUP(N38,基本シート!$B$20:$C$22,基本シート!$C$20:$C$22)</f>
        <v>グループ</v>
      </c>
      <c r="G38" s="73">
        <f>各校名簿!L38</f>
        <v>0</v>
      </c>
      <c r="H38" s="72" t="str">
        <f>IFERROR(VLOOKUP( P38, 基本シート!$F$4:$G$40, 2, FALSE), "")</f>
        <v/>
      </c>
      <c r="I38" s="74" t="str">
        <f>IFERROR(VLOOKUP( Q38, 基本シート!$F$4:$G$40, 2, FALSE), "")</f>
        <v/>
      </c>
      <c r="J38" s="75"/>
      <c r="K38" s="69"/>
      <c r="L38" s="153">
        <f>各校名簿!H38</f>
        <v>0</v>
      </c>
      <c r="M38" s="157"/>
      <c r="N38" s="154">
        <f>各校名簿!N38</f>
        <v>0</v>
      </c>
      <c r="O38" s="157"/>
      <c r="P38" s="154">
        <f>各校名簿!P38</f>
        <v>0</v>
      </c>
      <c r="Q38" s="154">
        <f>各校名簿!Q38</f>
        <v>0</v>
      </c>
      <c r="R38" s="14"/>
    </row>
    <row r="39" spans="2:18" ht="15" customHeight="1" x14ac:dyDescent="0.15">
      <c r="B39" s="70">
        <f>各校名簿!B39</f>
        <v>2</v>
      </c>
      <c r="C39" s="71">
        <f>各校名簿!C39</f>
        <v>0</v>
      </c>
      <c r="D39" s="72" t="str">
        <f>LOOKUP(L39,基本シート!$B$4:$C$9,基本シート!$C$4:$C$9)</f>
        <v>ステップ0</v>
      </c>
      <c r="E39" s="72" t="str">
        <f>LOOKUP(L39,基本シート!$B$12:$C$17,基本シート!$C$12:$C$17)</f>
        <v>週20時間</v>
      </c>
      <c r="F39" s="72" t="str">
        <f>LOOKUP(N39,基本シート!$B$20:$C$22,基本シート!$C$20:$C$22)</f>
        <v>グループ</v>
      </c>
      <c r="G39" s="73">
        <f>各校名簿!L39</f>
        <v>0</v>
      </c>
      <c r="H39" s="72" t="str">
        <f>IFERROR(VLOOKUP( P39, 基本シート!$F$4:$G$40, 2, FALSE), "")</f>
        <v/>
      </c>
      <c r="I39" s="74" t="str">
        <f>IFERROR(VLOOKUP( Q39, 基本シート!$F$4:$G$40, 2, FALSE), "")</f>
        <v/>
      </c>
      <c r="J39" s="75"/>
      <c r="K39" s="69"/>
      <c r="L39" s="153">
        <f>各校名簿!H39</f>
        <v>0</v>
      </c>
      <c r="M39" s="157"/>
      <c r="N39" s="154">
        <f>各校名簿!N39</f>
        <v>0</v>
      </c>
      <c r="O39" s="157"/>
      <c r="P39" s="154">
        <f>各校名簿!P39</f>
        <v>0</v>
      </c>
      <c r="Q39" s="154">
        <f>各校名簿!Q39</f>
        <v>0</v>
      </c>
      <c r="R39" s="14"/>
    </row>
    <row r="40" spans="2:18" ht="15" customHeight="1" x14ac:dyDescent="0.15">
      <c r="B40" s="70">
        <f>各校名簿!B40</f>
        <v>3</v>
      </c>
      <c r="C40" s="71">
        <f>各校名簿!C40</f>
        <v>0</v>
      </c>
      <c r="D40" s="72" t="str">
        <f>LOOKUP(L40,基本シート!$B$4:$C$9,基本シート!$C$4:$C$9)</f>
        <v>ステップ0</v>
      </c>
      <c r="E40" s="72" t="str">
        <f>LOOKUP(L40,基本シート!$B$12:$C$17,基本シート!$C$12:$C$17)</f>
        <v>週20時間</v>
      </c>
      <c r="F40" s="72" t="str">
        <f>LOOKUP(N40,基本シート!$B$20:$C$22,基本シート!$C$20:$C$22)</f>
        <v>グループ</v>
      </c>
      <c r="G40" s="73">
        <f>各校名簿!L40</f>
        <v>0</v>
      </c>
      <c r="H40" s="72" t="str">
        <f>IFERROR(VLOOKUP( P40, 基本シート!$F$4:$G$40, 2, FALSE), "")</f>
        <v/>
      </c>
      <c r="I40" s="74" t="str">
        <f>IFERROR(VLOOKUP( Q40, 基本シート!$F$4:$G$40, 2, FALSE), "")</f>
        <v/>
      </c>
      <c r="J40" s="75"/>
      <c r="K40" s="69"/>
      <c r="L40" s="153">
        <f>各校名簿!H40</f>
        <v>0</v>
      </c>
      <c r="M40" s="157"/>
      <c r="N40" s="154">
        <f>各校名簿!N40</f>
        <v>0</v>
      </c>
      <c r="O40" s="157"/>
      <c r="P40" s="154">
        <f>各校名簿!P40</f>
        <v>0</v>
      </c>
      <c r="Q40" s="154">
        <f>各校名簿!Q40</f>
        <v>0</v>
      </c>
      <c r="R40" s="14"/>
    </row>
    <row r="41" spans="2:18" ht="15" customHeight="1" x14ac:dyDescent="0.15">
      <c r="B41" s="70">
        <f>各校名簿!B41</f>
        <v>3</v>
      </c>
      <c r="C41" s="71">
        <f>各校名簿!C41</f>
        <v>0</v>
      </c>
      <c r="D41" s="72" t="str">
        <f>LOOKUP(L41,基本シート!$B$4:$C$9,基本シート!$C$4:$C$9)</f>
        <v>ステップ0</v>
      </c>
      <c r="E41" s="72" t="str">
        <f>LOOKUP(L41,基本シート!$B$12:$C$17,基本シート!$C$12:$C$17)</f>
        <v>週20時間</v>
      </c>
      <c r="F41" s="72" t="str">
        <f>LOOKUP(N41,基本シート!$B$20:$C$22,基本シート!$C$20:$C$22)</f>
        <v>グループ</v>
      </c>
      <c r="G41" s="73">
        <f>各校名簿!L41</f>
        <v>0</v>
      </c>
      <c r="H41" s="72" t="str">
        <f>IFERROR(VLOOKUP( P41, 基本シート!$F$4:$G$40, 2, FALSE), "")</f>
        <v/>
      </c>
      <c r="I41" s="74" t="str">
        <f>IFERROR(VLOOKUP( Q41, 基本シート!$F$4:$G$40, 2, FALSE), "")</f>
        <v/>
      </c>
      <c r="J41" s="75"/>
      <c r="K41" s="69"/>
      <c r="L41" s="153">
        <f>各校名簿!H41</f>
        <v>0</v>
      </c>
      <c r="M41" s="157"/>
      <c r="N41" s="154">
        <f>各校名簿!N41</f>
        <v>0</v>
      </c>
      <c r="O41" s="157"/>
      <c r="P41" s="154">
        <f>各校名簿!P41</f>
        <v>0</v>
      </c>
      <c r="Q41" s="154">
        <f>各校名簿!Q41</f>
        <v>0</v>
      </c>
      <c r="R41" s="14"/>
    </row>
    <row r="42" spans="2:18" ht="15" customHeight="1" x14ac:dyDescent="0.15">
      <c r="B42" s="70">
        <f>各校名簿!B42</f>
        <v>3</v>
      </c>
      <c r="C42" s="71">
        <f>各校名簿!C42</f>
        <v>0</v>
      </c>
      <c r="D42" s="72" t="str">
        <f>LOOKUP(L42,基本シート!$B$4:$C$9,基本シート!$C$4:$C$9)</f>
        <v>ステップ0</v>
      </c>
      <c r="E42" s="72" t="str">
        <f>LOOKUP(L42,基本シート!$B$12:$C$17,基本シート!$C$12:$C$17)</f>
        <v>週20時間</v>
      </c>
      <c r="F42" s="72" t="str">
        <f>LOOKUP(N42,基本シート!$B$20:$C$22,基本シート!$C$20:$C$22)</f>
        <v>グループ</v>
      </c>
      <c r="G42" s="73">
        <f>各校名簿!L42</f>
        <v>0</v>
      </c>
      <c r="H42" s="72" t="str">
        <f>IFERROR(VLOOKUP( P42, 基本シート!$F$4:$G$40, 2, FALSE), "")</f>
        <v/>
      </c>
      <c r="I42" s="74" t="str">
        <f>IFERROR(VLOOKUP( Q42, 基本シート!$F$4:$G$40, 2, FALSE), "")</f>
        <v/>
      </c>
      <c r="J42" s="75"/>
      <c r="K42" s="69"/>
      <c r="L42" s="153">
        <f>各校名簿!H42</f>
        <v>0</v>
      </c>
      <c r="M42" s="157"/>
      <c r="N42" s="154">
        <f>各校名簿!N42</f>
        <v>0</v>
      </c>
      <c r="O42" s="157"/>
      <c r="P42" s="154">
        <f>各校名簿!P42</f>
        <v>0</v>
      </c>
      <c r="Q42" s="154">
        <f>各校名簿!Q42</f>
        <v>0</v>
      </c>
      <c r="R42" s="14"/>
    </row>
    <row r="43" spans="2:18" ht="15" customHeight="1" x14ac:dyDescent="0.15">
      <c r="B43" s="70">
        <f>各校名簿!B43</f>
        <v>3</v>
      </c>
      <c r="C43" s="71">
        <f>各校名簿!C43</f>
        <v>0</v>
      </c>
      <c r="D43" s="72" t="str">
        <f>LOOKUP(L43,基本シート!$B$4:$C$9,基本シート!$C$4:$C$9)</f>
        <v>ステップ0</v>
      </c>
      <c r="E43" s="72" t="str">
        <f>LOOKUP(L43,基本シート!$B$12:$C$17,基本シート!$C$12:$C$17)</f>
        <v>週20時間</v>
      </c>
      <c r="F43" s="72" t="str">
        <f>LOOKUP(N43,基本シート!$B$20:$C$22,基本シート!$C$20:$C$22)</f>
        <v>グループ</v>
      </c>
      <c r="G43" s="73">
        <f>各校名簿!L43</f>
        <v>0</v>
      </c>
      <c r="H43" s="72" t="str">
        <f>IFERROR(VLOOKUP( P43, 基本シート!$F$4:$G$40, 2, FALSE), "")</f>
        <v/>
      </c>
      <c r="I43" s="74" t="str">
        <f>IFERROR(VLOOKUP( Q43, 基本シート!$F$4:$G$40, 2, FALSE), "")</f>
        <v/>
      </c>
      <c r="J43" s="75"/>
      <c r="K43" s="69"/>
      <c r="L43" s="153">
        <f>各校名簿!H43</f>
        <v>0</v>
      </c>
      <c r="M43" s="157"/>
      <c r="N43" s="154">
        <f>各校名簿!N43</f>
        <v>0</v>
      </c>
      <c r="O43" s="157"/>
      <c r="P43" s="154">
        <f>各校名簿!P43</f>
        <v>0</v>
      </c>
      <c r="Q43" s="154">
        <f>各校名簿!Q43</f>
        <v>0</v>
      </c>
      <c r="R43" s="14"/>
    </row>
    <row r="44" spans="2:18" ht="15" customHeight="1" x14ac:dyDescent="0.15">
      <c r="B44" s="70">
        <f>各校名簿!B44</f>
        <v>3</v>
      </c>
      <c r="C44" s="71">
        <f>各校名簿!C44</f>
        <v>0</v>
      </c>
      <c r="D44" s="72" t="str">
        <f>LOOKUP(L44,基本シート!$B$4:$C$9,基本シート!$C$4:$C$9)</f>
        <v>ステップ0</v>
      </c>
      <c r="E44" s="72" t="str">
        <f>LOOKUP(L44,基本シート!$B$12:$C$17,基本シート!$C$12:$C$17)</f>
        <v>週20時間</v>
      </c>
      <c r="F44" s="72" t="str">
        <f>LOOKUP(N44,基本シート!$B$20:$C$22,基本シート!$C$20:$C$22)</f>
        <v>グループ</v>
      </c>
      <c r="G44" s="73">
        <f>各校名簿!L44</f>
        <v>0</v>
      </c>
      <c r="H44" s="72" t="str">
        <f>IFERROR(VLOOKUP( P44, 基本シート!$F$4:$G$40, 2, FALSE), "")</f>
        <v/>
      </c>
      <c r="I44" s="74" t="str">
        <f>IFERROR(VLOOKUP( Q44, 基本シート!$F$4:$G$40, 2, FALSE), "")</f>
        <v/>
      </c>
      <c r="J44" s="75"/>
      <c r="K44" s="69"/>
      <c r="L44" s="153">
        <f>各校名簿!H44</f>
        <v>0</v>
      </c>
      <c r="M44" s="157"/>
      <c r="N44" s="154">
        <f>各校名簿!N44</f>
        <v>0</v>
      </c>
      <c r="O44" s="157"/>
      <c r="P44" s="154">
        <f>各校名簿!P44</f>
        <v>0</v>
      </c>
      <c r="Q44" s="154">
        <f>各校名簿!Q44</f>
        <v>0</v>
      </c>
      <c r="R44" s="14"/>
    </row>
    <row r="45" spans="2:18" ht="15" customHeight="1" x14ac:dyDescent="0.15">
      <c r="B45" s="70">
        <f>各校名簿!B45</f>
        <v>3</v>
      </c>
      <c r="C45" s="71">
        <f>各校名簿!C45</f>
        <v>0</v>
      </c>
      <c r="D45" s="72" t="str">
        <f>LOOKUP(L45,基本シート!$B$4:$C$9,基本シート!$C$4:$C$9)</f>
        <v>ステップ0</v>
      </c>
      <c r="E45" s="72" t="str">
        <f>LOOKUP(L45,基本シート!$B$12:$C$17,基本シート!$C$12:$C$17)</f>
        <v>週20時間</v>
      </c>
      <c r="F45" s="72" t="str">
        <f>LOOKUP(N45,基本シート!$B$20:$C$22,基本シート!$C$20:$C$22)</f>
        <v>グループ</v>
      </c>
      <c r="G45" s="73">
        <f>各校名簿!L45</f>
        <v>0</v>
      </c>
      <c r="H45" s="72" t="str">
        <f>IFERROR(VLOOKUP( P45, 基本シート!$F$4:$G$40, 2, FALSE), "")</f>
        <v/>
      </c>
      <c r="I45" s="74" t="str">
        <f>IFERROR(VLOOKUP( Q45, 基本シート!$F$4:$G$40, 2, FALSE), "")</f>
        <v/>
      </c>
      <c r="J45" s="75"/>
      <c r="K45" s="69"/>
      <c r="L45" s="153">
        <f>各校名簿!H45</f>
        <v>0</v>
      </c>
      <c r="M45" s="157"/>
      <c r="N45" s="154">
        <f>各校名簿!N45</f>
        <v>0</v>
      </c>
      <c r="O45" s="157"/>
      <c r="P45" s="154">
        <f>各校名簿!P45</f>
        <v>0</v>
      </c>
      <c r="Q45" s="154">
        <f>各校名簿!Q45</f>
        <v>0</v>
      </c>
      <c r="R45" s="14"/>
    </row>
    <row r="46" spans="2:18" ht="15" customHeight="1" x14ac:dyDescent="0.15">
      <c r="B46" s="70">
        <f>各校名簿!B46</f>
        <v>3</v>
      </c>
      <c r="C46" s="71">
        <f>各校名簿!C46</f>
        <v>0</v>
      </c>
      <c r="D46" s="72" t="str">
        <f>LOOKUP(L46,基本シート!$B$4:$C$9,基本シート!$C$4:$C$9)</f>
        <v>ステップ0</v>
      </c>
      <c r="E46" s="72" t="str">
        <f>LOOKUP(L46,基本シート!$B$12:$C$17,基本シート!$C$12:$C$17)</f>
        <v>週20時間</v>
      </c>
      <c r="F46" s="72" t="str">
        <f>LOOKUP(N46,基本シート!$B$20:$C$22,基本シート!$C$20:$C$22)</f>
        <v>グループ</v>
      </c>
      <c r="G46" s="73">
        <f>各校名簿!L46</f>
        <v>0</v>
      </c>
      <c r="H46" s="72" t="str">
        <f>IFERROR(VLOOKUP( P46, 基本シート!$F$4:$G$40, 2, FALSE), "")</f>
        <v/>
      </c>
      <c r="I46" s="74" t="str">
        <f>IFERROR(VLOOKUP( Q46, 基本シート!$F$4:$G$40, 2, FALSE), "")</f>
        <v/>
      </c>
      <c r="J46" s="75"/>
      <c r="K46" s="69"/>
      <c r="L46" s="153">
        <f>各校名簿!H46</f>
        <v>0</v>
      </c>
      <c r="M46" s="157"/>
      <c r="N46" s="154">
        <f>各校名簿!N46</f>
        <v>0</v>
      </c>
      <c r="O46" s="157"/>
      <c r="P46" s="154">
        <f>各校名簿!P46</f>
        <v>0</v>
      </c>
      <c r="Q46" s="154">
        <f>各校名簿!Q46</f>
        <v>0</v>
      </c>
      <c r="R46" s="14"/>
    </row>
    <row r="47" spans="2:18" ht="15" customHeight="1" x14ac:dyDescent="0.15">
      <c r="B47" s="70">
        <f>各校名簿!B47</f>
        <v>3</v>
      </c>
      <c r="C47" s="71">
        <f>各校名簿!C47</f>
        <v>0</v>
      </c>
      <c r="D47" s="72" t="str">
        <f>LOOKUP(L47,基本シート!$B$4:$C$9,基本シート!$C$4:$C$9)</f>
        <v>ステップ0</v>
      </c>
      <c r="E47" s="72" t="str">
        <f>LOOKUP(L47,基本シート!$B$12:$C$17,基本シート!$C$12:$C$17)</f>
        <v>週20時間</v>
      </c>
      <c r="F47" s="72" t="str">
        <f>LOOKUP(N47,基本シート!$B$20:$C$22,基本シート!$C$20:$C$22)</f>
        <v>グループ</v>
      </c>
      <c r="G47" s="73">
        <f>各校名簿!L47</f>
        <v>0</v>
      </c>
      <c r="H47" s="72" t="str">
        <f>IFERROR(VLOOKUP( P47, 基本シート!$F$4:$G$40, 2, FALSE), "")</f>
        <v/>
      </c>
      <c r="I47" s="74" t="str">
        <f>IFERROR(VLOOKUP( Q47, 基本シート!$F$4:$G$40, 2, FALSE), "")</f>
        <v/>
      </c>
      <c r="J47" s="75"/>
      <c r="K47" s="69"/>
      <c r="L47" s="153">
        <f>各校名簿!H47</f>
        <v>0</v>
      </c>
      <c r="M47" s="157"/>
      <c r="N47" s="154">
        <f>各校名簿!N47</f>
        <v>0</v>
      </c>
      <c r="O47" s="157"/>
      <c r="P47" s="154">
        <f>各校名簿!P47</f>
        <v>0</v>
      </c>
      <c r="Q47" s="154">
        <f>各校名簿!Q47</f>
        <v>0</v>
      </c>
      <c r="R47" s="14"/>
    </row>
    <row r="48" spans="2:18" ht="15" customHeight="1" x14ac:dyDescent="0.15">
      <c r="B48" s="70">
        <f>各校名簿!B48</f>
        <v>3</v>
      </c>
      <c r="C48" s="71">
        <f>各校名簿!C48</f>
        <v>0</v>
      </c>
      <c r="D48" s="72" t="str">
        <f>LOOKUP(L48,基本シート!$B$4:$C$9,基本シート!$C$4:$C$9)</f>
        <v>ステップ0</v>
      </c>
      <c r="E48" s="72" t="str">
        <f>LOOKUP(L48,基本シート!$B$12:$C$17,基本シート!$C$12:$C$17)</f>
        <v>週20時間</v>
      </c>
      <c r="F48" s="72" t="str">
        <f>LOOKUP(N48,基本シート!$B$20:$C$22,基本シート!$C$20:$C$22)</f>
        <v>グループ</v>
      </c>
      <c r="G48" s="73">
        <f>各校名簿!L48</f>
        <v>0</v>
      </c>
      <c r="H48" s="72" t="str">
        <f>IFERROR(VLOOKUP( P48, 基本シート!$F$4:$G$40, 2, FALSE), "")</f>
        <v/>
      </c>
      <c r="I48" s="74" t="str">
        <f>IFERROR(VLOOKUP( Q48, 基本シート!$F$4:$G$40, 2, FALSE), "")</f>
        <v/>
      </c>
      <c r="J48" s="75"/>
      <c r="K48" s="69"/>
      <c r="L48" s="153">
        <f>各校名簿!H48</f>
        <v>0</v>
      </c>
      <c r="M48" s="157"/>
      <c r="N48" s="154">
        <f>各校名簿!N48</f>
        <v>0</v>
      </c>
      <c r="O48" s="157"/>
      <c r="P48" s="154">
        <f>各校名簿!P48</f>
        <v>0</v>
      </c>
      <c r="Q48" s="154">
        <f>各校名簿!Q48</f>
        <v>0</v>
      </c>
      <c r="R48" s="14"/>
    </row>
    <row r="49" spans="2:18" ht="15" customHeight="1" x14ac:dyDescent="0.15">
      <c r="B49" s="70">
        <f>各校名簿!B49</f>
        <v>4</v>
      </c>
      <c r="C49" s="71">
        <f>各校名簿!C49</f>
        <v>0</v>
      </c>
      <c r="D49" s="72" t="str">
        <f>LOOKUP(L49,基本シート!$B$4:$C$9,基本シート!$C$4:$C$9)</f>
        <v>ステップ0</v>
      </c>
      <c r="E49" s="72" t="str">
        <f>LOOKUP(L49,基本シート!$B$12:$C$17,基本シート!$C$12:$C$17)</f>
        <v>週20時間</v>
      </c>
      <c r="F49" s="72" t="str">
        <f>LOOKUP(N49,基本シート!$B$20:$C$22,基本シート!$C$20:$C$22)</f>
        <v>グループ</v>
      </c>
      <c r="G49" s="73">
        <f>各校名簿!L49</f>
        <v>0</v>
      </c>
      <c r="H49" s="72" t="str">
        <f>IFERROR(VLOOKUP( P49, 基本シート!$F$4:$G$40, 2, FALSE), "")</f>
        <v/>
      </c>
      <c r="I49" s="74" t="str">
        <f>IFERROR(VLOOKUP( Q49, 基本シート!$F$4:$G$40, 2, FALSE), "")</f>
        <v/>
      </c>
      <c r="J49" s="75"/>
      <c r="K49" s="69"/>
      <c r="L49" s="153">
        <f>各校名簿!H49</f>
        <v>0</v>
      </c>
      <c r="M49" s="157"/>
      <c r="N49" s="154">
        <f>各校名簿!N49</f>
        <v>0</v>
      </c>
      <c r="O49" s="157"/>
      <c r="P49" s="154">
        <f>各校名簿!P49</f>
        <v>0</v>
      </c>
      <c r="Q49" s="154">
        <f>各校名簿!Q49</f>
        <v>0</v>
      </c>
      <c r="R49" s="14"/>
    </row>
    <row r="50" spans="2:18" ht="15" customHeight="1" x14ac:dyDescent="0.15">
      <c r="B50" s="70">
        <f>各校名簿!B50</f>
        <v>4</v>
      </c>
      <c r="C50" s="71">
        <f>各校名簿!C50</f>
        <v>0</v>
      </c>
      <c r="D50" s="72" t="str">
        <f>LOOKUP(L50,基本シート!$B$4:$C$9,基本シート!$C$4:$C$9)</f>
        <v>ステップ0</v>
      </c>
      <c r="E50" s="72" t="str">
        <f>LOOKUP(L50,基本シート!$B$12:$C$17,基本シート!$C$12:$C$17)</f>
        <v>週20時間</v>
      </c>
      <c r="F50" s="72" t="str">
        <f>LOOKUP(N50,基本シート!$B$20:$C$22,基本シート!$C$20:$C$22)</f>
        <v>グループ</v>
      </c>
      <c r="G50" s="73">
        <f>各校名簿!L50</f>
        <v>0</v>
      </c>
      <c r="H50" s="72" t="str">
        <f>IFERROR(VLOOKUP( P50, 基本シート!$F$4:$G$40, 2, FALSE), "")</f>
        <v/>
      </c>
      <c r="I50" s="74" t="str">
        <f>IFERROR(VLOOKUP( Q50, 基本シート!$F$4:$G$40, 2, FALSE), "")</f>
        <v/>
      </c>
      <c r="J50" s="75"/>
      <c r="K50" s="69"/>
      <c r="L50" s="153">
        <f>各校名簿!H50</f>
        <v>0</v>
      </c>
      <c r="M50" s="157"/>
      <c r="N50" s="154">
        <f>各校名簿!N50</f>
        <v>0</v>
      </c>
      <c r="O50" s="157"/>
      <c r="P50" s="154">
        <f>各校名簿!P50</f>
        <v>0</v>
      </c>
      <c r="Q50" s="154">
        <f>各校名簿!Q50</f>
        <v>0</v>
      </c>
      <c r="R50" s="14"/>
    </row>
    <row r="51" spans="2:18" ht="15" customHeight="1" x14ac:dyDescent="0.15">
      <c r="B51" s="70">
        <f>各校名簿!B51</f>
        <v>4</v>
      </c>
      <c r="C51" s="71">
        <f>各校名簿!C51</f>
        <v>0</v>
      </c>
      <c r="D51" s="72" t="str">
        <f>LOOKUP(L51,基本シート!$B$4:$C$9,基本シート!$C$4:$C$9)</f>
        <v>ステップ0</v>
      </c>
      <c r="E51" s="72" t="str">
        <f>LOOKUP(L51,基本シート!$B$12:$C$17,基本シート!$C$12:$C$17)</f>
        <v>週20時間</v>
      </c>
      <c r="F51" s="72" t="str">
        <f>LOOKUP(N51,基本シート!$B$20:$C$22,基本シート!$C$20:$C$22)</f>
        <v>グループ</v>
      </c>
      <c r="G51" s="73">
        <f>各校名簿!L51</f>
        <v>0</v>
      </c>
      <c r="H51" s="72" t="str">
        <f>IFERROR(VLOOKUP( P51, 基本シート!$F$4:$G$40, 2, FALSE), "")</f>
        <v/>
      </c>
      <c r="I51" s="74" t="str">
        <f>IFERROR(VLOOKUP( Q51, 基本シート!$F$4:$G$40, 2, FALSE), "")</f>
        <v/>
      </c>
      <c r="J51" s="75"/>
      <c r="K51" s="69"/>
      <c r="L51" s="153">
        <f>各校名簿!H51</f>
        <v>0</v>
      </c>
      <c r="M51" s="157"/>
      <c r="N51" s="154">
        <f>各校名簿!N51</f>
        <v>0</v>
      </c>
      <c r="O51" s="157"/>
      <c r="P51" s="154">
        <f>各校名簿!P51</f>
        <v>0</v>
      </c>
      <c r="Q51" s="154">
        <f>各校名簿!Q51</f>
        <v>0</v>
      </c>
      <c r="R51" s="14"/>
    </row>
    <row r="52" spans="2:18" ht="15" customHeight="1" x14ac:dyDescent="0.15">
      <c r="B52" s="70">
        <f>各校名簿!B52</f>
        <v>4</v>
      </c>
      <c r="C52" s="71">
        <f>各校名簿!C52</f>
        <v>0</v>
      </c>
      <c r="D52" s="72" t="str">
        <f>LOOKUP(L52,基本シート!$B$4:$C$9,基本シート!$C$4:$C$9)</f>
        <v>ステップ0</v>
      </c>
      <c r="E52" s="72" t="str">
        <f>LOOKUP(L52,基本シート!$B$12:$C$17,基本シート!$C$12:$C$17)</f>
        <v>週20時間</v>
      </c>
      <c r="F52" s="72" t="str">
        <f>LOOKUP(N52,基本シート!$B$20:$C$22,基本シート!$C$20:$C$22)</f>
        <v>グループ</v>
      </c>
      <c r="G52" s="73">
        <f>各校名簿!L52</f>
        <v>0</v>
      </c>
      <c r="H52" s="72" t="str">
        <f>IFERROR(VLOOKUP( P52, 基本シート!$F$4:$G$40, 2, FALSE), "")</f>
        <v/>
      </c>
      <c r="I52" s="74" t="str">
        <f>IFERROR(VLOOKUP( Q52, 基本シート!$F$4:$G$40, 2, FALSE), "")</f>
        <v/>
      </c>
      <c r="J52" s="75"/>
      <c r="K52" s="69"/>
      <c r="L52" s="153">
        <f>各校名簿!H52</f>
        <v>0</v>
      </c>
      <c r="M52" s="157"/>
      <c r="N52" s="154">
        <f>各校名簿!N52</f>
        <v>0</v>
      </c>
      <c r="O52" s="157"/>
      <c r="P52" s="154">
        <f>各校名簿!P52</f>
        <v>0</v>
      </c>
      <c r="Q52" s="154">
        <f>各校名簿!Q52</f>
        <v>0</v>
      </c>
      <c r="R52" s="14"/>
    </row>
    <row r="53" spans="2:18" ht="15" customHeight="1" x14ac:dyDescent="0.15">
      <c r="B53" s="70">
        <f>各校名簿!B53</f>
        <v>4</v>
      </c>
      <c r="C53" s="71">
        <f>各校名簿!C53</f>
        <v>0</v>
      </c>
      <c r="D53" s="72" t="str">
        <f>LOOKUP(L53,基本シート!$B$4:$C$9,基本シート!$C$4:$C$9)</f>
        <v>ステップ0</v>
      </c>
      <c r="E53" s="72" t="str">
        <f>LOOKUP(L53,基本シート!$B$12:$C$17,基本シート!$C$12:$C$17)</f>
        <v>週20時間</v>
      </c>
      <c r="F53" s="72" t="str">
        <f>LOOKUP(N53,基本シート!$B$20:$C$22,基本シート!$C$20:$C$22)</f>
        <v>グループ</v>
      </c>
      <c r="G53" s="73">
        <f>各校名簿!L53</f>
        <v>0</v>
      </c>
      <c r="H53" s="72" t="str">
        <f>IFERROR(VLOOKUP( P53, 基本シート!$F$4:$G$40, 2, FALSE), "")</f>
        <v/>
      </c>
      <c r="I53" s="74" t="str">
        <f>IFERROR(VLOOKUP( Q53, 基本シート!$F$4:$G$40, 2, FALSE), "")</f>
        <v/>
      </c>
      <c r="J53" s="75"/>
      <c r="K53" s="69"/>
      <c r="L53" s="153">
        <f>各校名簿!H53</f>
        <v>0</v>
      </c>
      <c r="M53" s="157"/>
      <c r="N53" s="154">
        <f>各校名簿!N53</f>
        <v>0</v>
      </c>
      <c r="O53" s="157"/>
      <c r="P53" s="154">
        <f>各校名簿!P53</f>
        <v>0</v>
      </c>
      <c r="Q53" s="154">
        <f>各校名簿!Q53</f>
        <v>0</v>
      </c>
      <c r="R53" s="14"/>
    </row>
    <row r="54" spans="2:18" ht="15" customHeight="1" x14ac:dyDescent="0.15">
      <c r="B54" s="70">
        <f>各校名簿!B54</f>
        <v>4</v>
      </c>
      <c r="C54" s="71">
        <f>各校名簿!C54</f>
        <v>0</v>
      </c>
      <c r="D54" s="72" t="str">
        <f>LOOKUP(L54,基本シート!$B$4:$C$9,基本シート!$C$4:$C$9)</f>
        <v>ステップ0</v>
      </c>
      <c r="E54" s="72" t="str">
        <f>LOOKUP(L54,基本シート!$B$12:$C$17,基本シート!$C$12:$C$17)</f>
        <v>週20時間</v>
      </c>
      <c r="F54" s="72" t="str">
        <f>LOOKUP(N54,基本シート!$B$20:$C$22,基本シート!$C$20:$C$22)</f>
        <v>グループ</v>
      </c>
      <c r="G54" s="73">
        <f>各校名簿!L54</f>
        <v>0</v>
      </c>
      <c r="H54" s="72" t="str">
        <f>IFERROR(VLOOKUP( P54, 基本シート!$F$4:$G$40, 2, FALSE), "")</f>
        <v/>
      </c>
      <c r="I54" s="74" t="str">
        <f>IFERROR(VLOOKUP( Q54, 基本シート!$F$4:$G$40, 2, FALSE), "")</f>
        <v/>
      </c>
      <c r="J54" s="75"/>
      <c r="K54" s="69"/>
      <c r="L54" s="153">
        <f>各校名簿!H54</f>
        <v>0</v>
      </c>
      <c r="M54" s="157"/>
      <c r="N54" s="154">
        <f>各校名簿!N54</f>
        <v>0</v>
      </c>
      <c r="O54" s="157"/>
      <c r="P54" s="154">
        <f>各校名簿!P54</f>
        <v>0</v>
      </c>
      <c r="Q54" s="154">
        <f>各校名簿!Q54</f>
        <v>0</v>
      </c>
      <c r="R54" s="14"/>
    </row>
    <row r="55" spans="2:18" ht="15" customHeight="1" x14ac:dyDescent="0.15">
      <c r="B55" s="70">
        <f>各校名簿!B55</f>
        <v>4</v>
      </c>
      <c r="C55" s="71">
        <f>各校名簿!C55</f>
        <v>0</v>
      </c>
      <c r="D55" s="72" t="str">
        <f>LOOKUP(L55,基本シート!$B$4:$C$9,基本シート!$C$4:$C$9)</f>
        <v>ステップ0</v>
      </c>
      <c r="E55" s="72" t="str">
        <f>LOOKUP(L55,基本シート!$B$12:$C$17,基本シート!$C$12:$C$17)</f>
        <v>週20時間</v>
      </c>
      <c r="F55" s="72" t="str">
        <f>LOOKUP(N55,基本シート!$B$20:$C$22,基本シート!$C$20:$C$22)</f>
        <v>グループ</v>
      </c>
      <c r="G55" s="73">
        <f>各校名簿!L55</f>
        <v>0</v>
      </c>
      <c r="H55" s="72" t="str">
        <f>IFERROR(VLOOKUP( P55, 基本シート!$F$4:$G$40, 2, FALSE), "")</f>
        <v/>
      </c>
      <c r="I55" s="74" t="str">
        <f>IFERROR(VLOOKUP( Q55, 基本シート!$F$4:$G$40, 2, FALSE), "")</f>
        <v/>
      </c>
      <c r="J55" s="75"/>
      <c r="K55" s="69"/>
      <c r="L55" s="153">
        <f>各校名簿!H55</f>
        <v>0</v>
      </c>
      <c r="M55" s="157"/>
      <c r="N55" s="154">
        <f>各校名簿!N55</f>
        <v>0</v>
      </c>
      <c r="O55" s="157"/>
      <c r="P55" s="154">
        <f>各校名簿!P55</f>
        <v>0</v>
      </c>
      <c r="Q55" s="154">
        <f>各校名簿!Q55</f>
        <v>0</v>
      </c>
      <c r="R55" s="14"/>
    </row>
    <row r="56" spans="2:18" ht="15" customHeight="1" x14ac:dyDescent="0.15">
      <c r="B56" s="70">
        <f>各校名簿!B56</f>
        <v>4</v>
      </c>
      <c r="C56" s="71">
        <f>各校名簿!C56</f>
        <v>0</v>
      </c>
      <c r="D56" s="72" t="str">
        <f>LOOKUP(L56,基本シート!$B$4:$C$9,基本シート!$C$4:$C$9)</f>
        <v>ステップ0</v>
      </c>
      <c r="E56" s="72" t="str">
        <f>LOOKUP(L56,基本シート!$B$12:$C$17,基本シート!$C$12:$C$17)</f>
        <v>週20時間</v>
      </c>
      <c r="F56" s="72" t="str">
        <f>LOOKUP(N56,基本シート!$B$20:$C$22,基本シート!$C$20:$C$22)</f>
        <v>グループ</v>
      </c>
      <c r="G56" s="73">
        <f>各校名簿!L56</f>
        <v>0</v>
      </c>
      <c r="H56" s="72" t="str">
        <f>IFERROR(VLOOKUP( P56, 基本シート!$F$4:$G$40, 2, FALSE), "")</f>
        <v/>
      </c>
      <c r="I56" s="74" t="str">
        <f>IFERROR(VLOOKUP( Q56, 基本シート!$F$4:$G$40, 2, FALSE), "")</f>
        <v/>
      </c>
      <c r="J56" s="75"/>
      <c r="K56" s="69"/>
      <c r="L56" s="153">
        <f>各校名簿!H56</f>
        <v>0</v>
      </c>
      <c r="M56" s="157"/>
      <c r="N56" s="154">
        <f>各校名簿!N56</f>
        <v>0</v>
      </c>
      <c r="O56" s="157"/>
      <c r="P56" s="154">
        <f>各校名簿!P56</f>
        <v>0</v>
      </c>
      <c r="Q56" s="154">
        <f>各校名簿!Q56</f>
        <v>0</v>
      </c>
      <c r="R56" s="14"/>
    </row>
    <row r="57" spans="2:18" ht="15" customHeight="1" x14ac:dyDescent="0.15">
      <c r="B57" s="70">
        <f>各校名簿!B57</f>
        <v>4</v>
      </c>
      <c r="C57" s="71">
        <f>各校名簿!C57</f>
        <v>0</v>
      </c>
      <c r="D57" s="72" t="str">
        <f>LOOKUP(L57,基本シート!$B$4:$C$9,基本シート!$C$4:$C$9)</f>
        <v>ステップ0</v>
      </c>
      <c r="E57" s="72" t="str">
        <f>LOOKUP(L57,基本シート!$B$12:$C$17,基本シート!$C$12:$C$17)</f>
        <v>週20時間</v>
      </c>
      <c r="F57" s="72" t="str">
        <f>LOOKUP(N57,基本シート!$B$20:$C$22,基本シート!$C$20:$C$22)</f>
        <v>グループ</v>
      </c>
      <c r="G57" s="73">
        <f>各校名簿!L57</f>
        <v>0</v>
      </c>
      <c r="H57" s="72" t="str">
        <f>IFERROR(VLOOKUP( P57, 基本シート!$F$4:$G$40, 2, FALSE), "")</f>
        <v/>
      </c>
      <c r="I57" s="74" t="str">
        <f>IFERROR(VLOOKUP( Q57, 基本シート!$F$4:$G$40, 2, FALSE), "")</f>
        <v/>
      </c>
      <c r="J57" s="75"/>
      <c r="K57" s="69"/>
      <c r="L57" s="153">
        <f>各校名簿!H57</f>
        <v>0</v>
      </c>
      <c r="M57" s="157"/>
      <c r="N57" s="154">
        <f>各校名簿!N57</f>
        <v>0</v>
      </c>
      <c r="O57" s="157"/>
      <c r="P57" s="154">
        <f>各校名簿!P57</f>
        <v>0</v>
      </c>
      <c r="Q57" s="154">
        <f>各校名簿!Q57</f>
        <v>0</v>
      </c>
      <c r="R57" s="14"/>
    </row>
    <row r="58" spans="2:18" ht="15" customHeight="1" x14ac:dyDescent="0.15">
      <c r="B58" s="70">
        <f>各校名簿!B58</f>
        <v>4</v>
      </c>
      <c r="C58" s="71">
        <f>各校名簿!C58</f>
        <v>0</v>
      </c>
      <c r="D58" s="72" t="str">
        <f>LOOKUP(L58,基本シート!$B$4:$C$9,基本シート!$C$4:$C$9)</f>
        <v>ステップ0</v>
      </c>
      <c r="E58" s="72" t="str">
        <f>LOOKUP(L58,基本シート!$B$12:$C$17,基本シート!$C$12:$C$17)</f>
        <v>週20時間</v>
      </c>
      <c r="F58" s="72" t="str">
        <f>LOOKUP(N58,基本シート!$B$20:$C$22,基本シート!$C$20:$C$22)</f>
        <v>グループ</v>
      </c>
      <c r="G58" s="73">
        <f>各校名簿!L58</f>
        <v>0</v>
      </c>
      <c r="H58" s="72" t="str">
        <f>IFERROR(VLOOKUP( P58, 基本シート!$F$4:$G$40, 2, FALSE), "")</f>
        <v/>
      </c>
      <c r="I58" s="74" t="str">
        <f>IFERROR(VLOOKUP( Q58, 基本シート!$F$4:$G$40, 2, FALSE), "")</f>
        <v/>
      </c>
      <c r="J58" s="75"/>
      <c r="K58" s="69"/>
      <c r="L58" s="153">
        <f>各校名簿!H58</f>
        <v>0</v>
      </c>
      <c r="M58" s="157"/>
      <c r="N58" s="154">
        <f>各校名簿!N58</f>
        <v>0</v>
      </c>
      <c r="O58" s="157"/>
      <c r="P58" s="154">
        <f>各校名簿!P58</f>
        <v>0</v>
      </c>
      <c r="Q58" s="154">
        <f>各校名簿!Q58</f>
        <v>0</v>
      </c>
      <c r="R58" s="14"/>
    </row>
    <row r="59" spans="2:18" ht="15" customHeight="1" x14ac:dyDescent="0.15">
      <c r="B59" s="70">
        <f>各校名簿!B59</f>
        <v>4</v>
      </c>
      <c r="C59" s="71">
        <f>各校名簿!C59</f>
        <v>0</v>
      </c>
      <c r="D59" s="72" t="str">
        <f>LOOKUP(L59,基本シート!$B$4:$C$9,基本シート!$C$4:$C$9)</f>
        <v>ステップ0</v>
      </c>
      <c r="E59" s="72" t="str">
        <f>LOOKUP(L59,基本シート!$B$12:$C$17,基本シート!$C$12:$C$17)</f>
        <v>週20時間</v>
      </c>
      <c r="F59" s="72" t="str">
        <f>LOOKUP(N59,基本シート!$B$20:$C$22,基本シート!$C$20:$C$22)</f>
        <v>グループ</v>
      </c>
      <c r="G59" s="73">
        <f>各校名簿!L59</f>
        <v>0</v>
      </c>
      <c r="H59" s="72" t="str">
        <f>IFERROR(VLOOKUP( P59, 基本シート!$F$4:$G$40, 2, FALSE), "")</f>
        <v/>
      </c>
      <c r="I59" s="74" t="str">
        <f>IFERROR(VLOOKUP( Q59, 基本シート!$F$4:$G$40, 2, FALSE), "")</f>
        <v/>
      </c>
      <c r="J59" s="75"/>
      <c r="K59" s="69"/>
      <c r="L59" s="153">
        <f>各校名簿!H59</f>
        <v>0</v>
      </c>
      <c r="M59" s="157"/>
      <c r="N59" s="154">
        <f>各校名簿!N59</f>
        <v>0</v>
      </c>
      <c r="O59" s="157"/>
      <c r="P59" s="154">
        <f>各校名簿!P59</f>
        <v>0</v>
      </c>
      <c r="Q59" s="154">
        <f>各校名簿!Q59</f>
        <v>0</v>
      </c>
      <c r="R59" s="14"/>
    </row>
    <row r="60" spans="2:18" ht="15" customHeight="1" x14ac:dyDescent="0.15">
      <c r="B60" s="70">
        <f>各校名簿!B60</f>
        <v>4</v>
      </c>
      <c r="C60" s="71">
        <f>各校名簿!C60</f>
        <v>0</v>
      </c>
      <c r="D60" s="72" t="str">
        <f>LOOKUP(L60,基本シート!$B$4:$C$9,基本シート!$C$4:$C$9)</f>
        <v>ステップ0</v>
      </c>
      <c r="E60" s="72" t="str">
        <f>LOOKUP(L60,基本シート!$B$12:$C$17,基本シート!$C$12:$C$17)</f>
        <v>週20時間</v>
      </c>
      <c r="F60" s="72" t="str">
        <f>LOOKUP(N60,基本シート!$B$20:$C$22,基本シート!$C$20:$C$22)</f>
        <v>グループ</v>
      </c>
      <c r="G60" s="73">
        <f>各校名簿!L60</f>
        <v>0</v>
      </c>
      <c r="H60" s="72" t="str">
        <f>IFERROR(VLOOKUP( P60, 基本シート!$F$4:$G$40, 2, FALSE), "")</f>
        <v/>
      </c>
      <c r="I60" s="74" t="str">
        <f>IFERROR(VLOOKUP( Q60, 基本シート!$F$4:$G$40, 2, FALSE), "")</f>
        <v/>
      </c>
      <c r="J60" s="75"/>
      <c r="K60" s="69"/>
      <c r="L60" s="153">
        <f>各校名簿!H60</f>
        <v>0</v>
      </c>
      <c r="M60" s="157"/>
      <c r="N60" s="154">
        <f>各校名簿!N60</f>
        <v>0</v>
      </c>
      <c r="O60" s="157"/>
      <c r="P60" s="154">
        <f>各校名簿!P60</f>
        <v>0</v>
      </c>
      <c r="Q60" s="154">
        <f>各校名簿!Q60</f>
        <v>0</v>
      </c>
      <c r="R60" s="14"/>
    </row>
    <row r="61" spans="2:18" ht="15" customHeight="1" x14ac:dyDescent="0.15">
      <c r="B61" s="70">
        <f>各校名簿!B61</f>
        <v>4</v>
      </c>
      <c r="C61" s="71">
        <f>各校名簿!C61</f>
        <v>0</v>
      </c>
      <c r="D61" s="72" t="str">
        <f>LOOKUP(L61,基本シート!$B$4:$C$9,基本シート!$C$4:$C$9)</f>
        <v>ステップ0</v>
      </c>
      <c r="E61" s="72" t="str">
        <f>LOOKUP(L61,基本シート!$B$12:$C$17,基本シート!$C$12:$C$17)</f>
        <v>週20時間</v>
      </c>
      <c r="F61" s="72" t="str">
        <f>LOOKUP(N61,基本シート!$B$20:$C$22,基本シート!$C$20:$C$22)</f>
        <v>グループ</v>
      </c>
      <c r="G61" s="73">
        <f>各校名簿!L61</f>
        <v>0</v>
      </c>
      <c r="H61" s="72" t="str">
        <f>IFERROR(VLOOKUP( P61, 基本シート!$F$4:$G$40, 2, FALSE), "")</f>
        <v/>
      </c>
      <c r="I61" s="74" t="str">
        <f>IFERROR(VLOOKUP( Q61, 基本シート!$F$4:$G$40, 2, FALSE), "")</f>
        <v/>
      </c>
      <c r="J61" s="75"/>
      <c r="K61" s="69"/>
      <c r="L61" s="153">
        <f>各校名簿!H61</f>
        <v>0</v>
      </c>
      <c r="M61" s="157"/>
      <c r="N61" s="154">
        <f>各校名簿!N61</f>
        <v>0</v>
      </c>
      <c r="O61" s="157"/>
      <c r="P61" s="154">
        <f>各校名簿!P61</f>
        <v>0</v>
      </c>
      <c r="Q61" s="154">
        <f>各校名簿!Q61</f>
        <v>0</v>
      </c>
      <c r="R61" s="14"/>
    </row>
    <row r="62" spans="2:18" ht="15" customHeight="1" x14ac:dyDescent="0.15">
      <c r="B62" s="70">
        <f>各校名簿!B62</f>
        <v>4</v>
      </c>
      <c r="C62" s="71">
        <f>各校名簿!C62</f>
        <v>0</v>
      </c>
      <c r="D62" s="72" t="str">
        <f>LOOKUP(L62,基本シート!$B$4:$C$9,基本シート!$C$4:$C$9)</f>
        <v>ステップ0</v>
      </c>
      <c r="E62" s="72" t="str">
        <f>LOOKUP(L62,基本シート!$B$12:$C$17,基本シート!$C$12:$C$17)</f>
        <v>週20時間</v>
      </c>
      <c r="F62" s="72" t="str">
        <f>LOOKUP(N62,基本シート!$B$20:$C$22,基本シート!$C$20:$C$22)</f>
        <v>グループ</v>
      </c>
      <c r="G62" s="73">
        <f>各校名簿!L62</f>
        <v>0</v>
      </c>
      <c r="H62" s="72" t="str">
        <f>IFERROR(VLOOKUP( P62, 基本シート!$F$4:$G$40, 2, FALSE), "")</f>
        <v/>
      </c>
      <c r="I62" s="74" t="str">
        <f>IFERROR(VLOOKUP( Q62, 基本シート!$F$4:$G$40, 2, FALSE), "")</f>
        <v/>
      </c>
      <c r="J62" s="75"/>
      <c r="K62" s="69"/>
      <c r="L62" s="153">
        <f>各校名簿!H62</f>
        <v>0</v>
      </c>
      <c r="M62" s="157"/>
      <c r="N62" s="154">
        <f>各校名簿!N62</f>
        <v>0</v>
      </c>
      <c r="O62" s="157"/>
      <c r="P62" s="154">
        <f>各校名簿!P62</f>
        <v>0</v>
      </c>
      <c r="Q62" s="154">
        <f>各校名簿!Q62</f>
        <v>0</v>
      </c>
      <c r="R62" s="14"/>
    </row>
    <row r="63" spans="2:18" ht="15" customHeight="1" x14ac:dyDescent="0.15">
      <c r="B63" s="70">
        <f>各校名簿!B63</f>
        <v>4</v>
      </c>
      <c r="C63" s="71">
        <f>各校名簿!C63</f>
        <v>0</v>
      </c>
      <c r="D63" s="72" t="str">
        <f>LOOKUP(L63,基本シート!$B$4:$C$9,基本シート!$C$4:$C$9)</f>
        <v>ステップ0</v>
      </c>
      <c r="E63" s="72" t="str">
        <f>LOOKUP(L63,基本シート!$B$12:$C$17,基本シート!$C$12:$C$17)</f>
        <v>週20時間</v>
      </c>
      <c r="F63" s="72" t="str">
        <f>LOOKUP(N63,基本シート!$B$20:$C$22,基本シート!$C$20:$C$22)</f>
        <v>グループ</v>
      </c>
      <c r="G63" s="73">
        <f>各校名簿!L63</f>
        <v>0</v>
      </c>
      <c r="H63" s="72" t="str">
        <f>IFERROR(VLOOKUP( P63, 基本シート!$F$4:$G$40, 2, FALSE), "")</f>
        <v/>
      </c>
      <c r="I63" s="74" t="str">
        <f>IFERROR(VLOOKUP( Q63, 基本シート!$F$4:$G$40, 2, FALSE), "")</f>
        <v/>
      </c>
      <c r="J63" s="75"/>
      <c r="K63" s="69"/>
      <c r="L63" s="153">
        <f>各校名簿!H63</f>
        <v>0</v>
      </c>
      <c r="M63" s="157"/>
      <c r="N63" s="154">
        <f>各校名簿!N63</f>
        <v>0</v>
      </c>
      <c r="O63" s="157"/>
      <c r="P63" s="154">
        <f>各校名簿!P63</f>
        <v>0</v>
      </c>
      <c r="Q63" s="154">
        <f>各校名簿!Q63</f>
        <v>0</v>
      </c>
      <c r="R63" s="14"/>
    </row>
    <row r="64" spans="2:18" ht="15" customHeight="1" x14ac:dyDescent="0.15">
      <c r="B64" s="70">
        <f>各校名簿!B64</f>
        <v>4</v>
      </c>
      <c r="C64" s="71">
        <f>各校名簿!C64</f>
        <v>0</v>
      </c>
      <c r="D64" s="72" t="str">
        <f>LOOKUP(L64,基本シート!$B$4:$C$9,基本シート!$C$4:$C$9)</f>
        <v>ステップ0</v>
      </c>
      <c r="E64" s="72" t="str">
        <f>LOOKUP(L64,基本シート!$B$12:$C$17,基本シート!$C$12:$C$17)</f>
        <v>週20時間</v>
      </c>
      <c r="F64" s="72" t="str">
        <f>LOOKUP(N64,基本シート!$B$20:$C$22,基本シート!$C$20:$C$22)</f>
        <v>グループ</v>
      </c>
      <c r="G64" s="73">
        <f>各校名簿!L64</f>
        <v>0</v>
      </c>
      <c r="H64" s="72" t="str">
        <f>IFERROR(VLOOKUP( P64, 基本シート!$F$4:$G$40, 2, FALSE), "")</f>
        <v/>
      </c>
      <c r="I64" s="74" t="str">
        <f>IFERROR(VLOOKUP( Q64, 基本シート!$F$4:$G$40, 2, FALSE), "")</f>
        <v/>
      </c>
      <c r="J64" s="75"/>
      <c r="K64" s="69"/>
      <c r="L64" s="153">
        <f>各校名簿!H64</f>
        <v>0</v>
      </c>
      <c r="M64" s="157"/>
      <c r="N64" s="154">
        <f>各校名簿!N64</f>
        <v>0</v>
      </c>
      <c r="O64" s="157"/>
      <c r="P64" s="154">
        <f>各校名簿!P64</f>
        <v>0</v>
      </c>
      <c r="Q64" s="154">
        <f>各校名簿!Q64</f>
        <v>0</v>
      </c>
      <c r="R64" s="14"/>
    </row>
    <row r="65" spans="2:18" ht="15" customHeight="1" x14ac:dyDescent="0.15">
      <c r="B65" s="70">
        <f>各校名簿!B65</f>
        <v>4</v>
      </c>
      <c r="C65" s="71">
        <f>各校名簿!C65</f>
        <v>0</v>
      </c>
      <c r="D65" s="72" t="str">
        <f>LOOKUP(L65,基本シート!$B$4:$C$9,基本シート!$C$4:$C$9)</f>
        <v>ステップ0</v>
      </c>
      <c r="E65" s="72" t="str">
        <f>LOOKUP(L65,基本シート!$B$12:$C$17,基本シート!$C$12:$C$17)</f>
        <v>週20時間</v>
      </c>
      <c r="F65" s="72" t="str">
        <f>LOOKUP(N65,基本シート!$B$20:$C$22,基本シート!$C$20:$C$22)</f>
        <v>グループ</v>
      </c>
      <c r="G65" s="73">
        <f>各校名簿!L65</f>
        <v>0</v>
      </c>
      <c r="H65" s="72" t="str">
        <f>IFERROR(VLOOKUP( P65, 基本シート!$F$4:$G$40, 2, FALSE), "")</f>
        <v/>
      </c>
      <c r="I65" s="74" t="str">
        <f>IFERROR(VLOOKUP( Q65, 基本シート!$F$4:$G$40, 2, FALSE), "")</f>
        <v/>
      </c>
      <c r="J65" s="75"/>
      <c r="K65" s="69"/>
      <c r="L65" s="153">
        <f>各校名簿!H65</f>
        <v>0</v>
      </c>
      <c r="M65" s="157"/>
      <c r="N65" s="154">
        <f>各校名簿!N65</f>
        <v>0</v>
      </c>
      <c r="O65" s="157"/>
      <c r="P65" s="154">
        <f>各校名簿!P65</f>
        <v>0</v>
      </c>
      <c r="Q65" s="154">
        <f>各校名簿!Q65</f>
        <v>0</v>
      </c>
      <c r="R65" s="14"/>
    </row>
    <row r="66" spans="2:18" ht="15" customHeight="1" x14ac:dyDescent="0.15">
      <c r="B66" s="70">
        <f>各校名簿!B66</f>
        <v>5</v>
      </c>
      <c r="C66" s="71">
        <f>各校名簿!C66</f>
        <v>0</v>
      </c>
      <c r="D66" s="72" t="str">
        <f>LOOKUP(L66,基本シート!$B$4:$C$9,基本シート!$C$4:$C$9)</f>
        <v>ステップ0</v>
      </c>
      <c r="E66" s="72" t="str">
        <f>LOOKUP(L66,基本シート!$B$12:$C$17,基本シート!$C$12:$C$17)</f>
        <v>週20時間</v>
      </c>
      <c r="F66" s="72" t="str">
        <f>LOOKUP(N66,基本シート!$B$20:$C$22,基本シート!$C$20:$C$22)</f>
        <v>グループ</v>
      </c>
      <c r="G66" s="73">
        <f>各校名簿!L66</f>
        <v>0</v>
      </c>
      <c r="H66" s="72" t="str">
        <f>IFERROR(VLOOKUP( P66, 基本シート!$F$4:$G$40, 2, FALSE), "")</f>
        <v/>
      </c>
      <c r="I66" s="74" t="str">
        <f>IFERROR(VLOOKUP( Q66, 基本シート!$F$4:$G$40, 2, FALSE), "")</f>
        <v/>
      </c>
      <c r="J66" s="75"/>
      <c r="K66" s="69"/>
      <c r="L66" s="153">
        <f>各校名簿!H66</f>
        <v>0</v>
      </c>
      <c r="M66" s="157"/>
      <c r="N66" s="154">
        <f>各校名簿!N66</f>
        <v>0</v>
      </c>
      <c r="O66" s="157"/>
      <c r="P66" s="154">
        <f>各校名簿!P66</f>
        <v>0</v>
      </c>
      <c r="Q66" s="154">
        <f>各校名簿!Q66</f>
        <v>0</v>
      </c>
      <c r="R66" s="14"/>
    </row>
    <row r="67" spans="2:18" ht="15" customHeight="1" x14ac:dyDescent="0.15">
      <c r="B67" s="70">
        <f>各校名簿!B67</f>
        <v>5</v>
      </c>
      <c r="C67" s="71">
        <f>各校名簿!C67</f>
        <v>0</v>
      </c>
      <c r="D67" s="72" t="str">
        <f>LOOKUP(L67,基本シート!$B$4:$C$9,基本シート!$C$4:$C$9)</f>
        <v>ステップ0</v>
      </c>
      <c r="E67" s="72" t="str">
        <f>LOOKUP(L67,基本シート!$B$12:$C$17,基本シート!$C$12:$C$17)</f>
        <v>週20時間</v>
      </c>
      <c r="F67" s="72" t="str">
        <f>LOOKUP(N67,基本シート!$B$20:$C$22,基本シート!$C$20:$C$22)</f>
        <v>グループ</v>
      </c>
      <c r="G67" s="73">
        <f>各校名簿!L67</f>
        <v>0</v>
      </c>
      <c r="H67" s="72" t="str">
        <f>IFERROR(VLOOKUP( P67, 基本シート!$F$4:$G$40, 2, FALSE), "")</f>
        <v/>
      </c>
      <c r="I67" s="74" t="str">
        <f>IFERROR(VLOOKUP( Q67, 基本シート!$F$4:$G$40, 2, FALSE), "")</f>
        <v/>
      </c>
      <c r="J67" s="75"/>
      <c r="K67" s="69"/>
      <c r="L67" s="153">
        <f>各校名簿!H67</f>
        <v>0</v>
      </c>
      <c r="M67" s="157"/>
      <c r="N67" s="154">
        <f>各校名簿!N67</f>
        <v>0</v>
      </c>
      <c r="O67" s="157"/>
      <c r="P67" s="154">
        <f>各校名簿!P67</f>
        <v>0</v>
      </c>
      <c r="Q67" s="154">
        <f>各校名簿!Q67</f>
        <v>0</v>
      </c>
      <c r="R67" s="14"/>
    </row>
    <row r="68" spans="2:18" ht="15" customHeight="1" x14ac:dyDescent="0.15">
      <c r="B68" s="70">
        <f>各校名簿!B68</f>
        <v>5</v>
      </c>
      <c r="C68" s="71">
        <f>各校名簿!C68</f>
        <v>0</v>
      </c>
      <c r="D68" s="72" t="str">
        <f>LOOKUP(L68,基本シート!$B$4:$C$9,基本シート!$C$4:$C$9)</f>
        <v>ステップ0</v>
      </c>
      <c r="E68" s="72" t="str">
        <f>LOOKUP(L68,基本シート!$B$12:$C$17,基本シート!$C$12:$C$17)</f>
        <v>週20時間</v>
      </c>
      <c r="F68" s="72" t="str">
        <f>LOOKUP(N68,基本シート!$B$20:$C$22,基本シート!$C$20:$C$22)</f>
        <v>グループ</v>
      </c>
      <c r="G68" s="73">
        <f>各校名簿!L68</f>
        <v>0</v>
      </c>
      <c r="H68" s="72" t="str">
        <f>IFERROR(VLOOKUP( P68, 基本シート!$F$4:$G$40, 2, FALSE), "")</f>
        <v/>
      </c>
      <c r="I68" s="74" t="str">
        <f>IFERROR(VLOOKUP( Q68, 基本シート!$F$4:$G$40, 2, FALSE), "")</f>
        <v/>
      </c>
      <c r="J68" s="75"/>
      <c r="K68" s="69"/>
      <c r="L68" s="153">
        <f>各校名簿!H68</f>
        <v>0</v>
      </c>
      <c r="M68" s="157"/>
      <c r="N68" s="154">
        <f>各校名簿!N68</f>
        <v>0</v>
      </c>
      <c r="O68" s="157"/>
      <c r="P68" s="154">
        <f>各校名簿!P68</f>
        <v>0</v>
      </c>
      <c r="Q68" s="154">
        <f>各校名簿!Q68</f>
        <v>0</v>
      </c>
      <c r="R68" s="14"/>
    </row>
    <row r="69" spans="2:18" ht="15" customHeight="1" x14ac:dyDescent="0.15">
      <c r="B69" s="70">
        <f>各校名簿!B69</f>
        <v>5</v>
      </c>
      <c r="C69" s="71">
        <f>各校名簿!C69</f>
        <v>0</v>
      </c>
      <c r="D69" s="72" t="str">
        <f>LOOKUP(L69,基本シート!$B$4:$C$9,基本シート!$C$4:$C$9)</f>
        <v>ステップ0</v>
      </c>
      <c r="E69" s="72" t="str">
        <f>LOOKUP(L69,基本シート!$B$12:$C$17,基本シート!$C$12:$C$17)</f>
        <v>週20時間</v>
      </c>
      <c r="F69" s="72" t="str">
        <f>LOOKUP(N69,基本シート!$B$20:$C$22,基本シート!$C$20:$C$22)</f>
        <v>グループ</v>
      </c>
      <c r="G69" s="73">
        <f>各校名簿!L69</f>
        <v>0</v>
      </c>
      <c r="H69" s="72" t="str">
        <f>IFERROR(VLOOKUP( P69, 基本シート!$F$4:$G$40, 2, FALSE), "")</f>
        <v/>
      </c>
      <c r="I69" s="74" t="str">
        <f>IFERROR(VLOOKUP( Q69, 基本シート!$F$4:$G$40, 2, FALSE), "")</f>
        <v/>
      </c>
      <c r="J69" s="75"/>
      <c r="K69" s="69"/>
      <c r="L69" s="153">
        <f>各校名簿!H69</f>
        <v>0</v>
      </c>
      <c r="M69" s="157"/>
      <c r="N69" s="154">
        <f>各校名簿!N69</f>
        <v>0</v>
      </c>
      <c r="O69" s="157"/>
      <c r="P69" s="154">
        <f>各校名簿!P69</f>
        <v>0</v>
      </c>
      <c r="Q69" s="154">
        <f>各校名簿!Q69</f>
        <v>0</v>
      </c>
      <c r="R69" s="14"/>
    </row>
    <row r="70" spans="2:18" ht="15" customHeight="1" x14ac:dyDescent="0.15">
      <c r="B70" s="70">
        <f>各校名簿!B70</f>
        <v>5</v>
      </c>
      <c r="C70" s="71">
        <f>各校名簿!C70</f>
        <v>0</v>
      </c>
      <c r="D70" s="72" t="str">
        <f>LOOKUP(L70,基本シート!$B$4:$C$9,基本シート!$C$4:$C$9)</f>
        <v>ステップ0</v>
      </c>
      <c r="E70" s="72" t="str">
        <f>LOOKUP(L70,基本シート!$B$12:$C$17,基本シート!$C$12:$C$17)</f>
        <v>週20時間</v>
      </c>
      <c r="F70" s="72" t="str">
        <f>LOOKUP(N70,基本シート!$B$20:$C$22,基本シート!$C$20:$C$22)</f>
        <v>グループ</v>
      </c>
      <c r="G70" s="73">
        <f>各校名簿!L70</f>
        <v>0</v>
      </c>
      <c r="H70" s="72" t="str">
        <f>IFERROR(VLOOKUP( P70, 基本シート!$F$4:$G$40, 2, FALSE), "")</f>
        <v/>
      </c>
      <c r="I70" s="74" t="str">
        <f>IFERROR(VLOOKUP( Q70, 基本シート!$F$4:$G$40, 2, FALSE), "")</f>
        <v/>
      </c>
      <c r="J70" s="75"/>
      <c r="K70" s="69"/>
      <c r="L70" s="153">
        <f>各校名簿!H70</f>
        <v>0</v>
      </c>
      <c r="M70" s="157"/>
      <c r="N70" s="154">
        <f>各校名簿!N70</f>
        <v>0</v>
      </c>
      <c r="O70" s="157"/>
      <c r="P70" s="154">
        <f>各校名簿!P70</f>
        <v>0</v>
      </c>
      <c r="Q70" s="154">
        <f>各校名簿!Q70</f>
        <v>0</v>
      </c>
      <c r="R70" s="14"/>
    </row>
    <row r="71" spans="2:18" ht="15" customHeight="1" x14ac:dyDescent="0.15">
      <c r="B71" s="70">
        <f>各校名簿!B71</f>
        <v>5</v>
      </c>
      <c r="C71" s="71">
        <f>各校名簿!C71</f>
        <v>0</v>
      </c>
      <c r="D71" s="72" t="str">
        <f>LOOKUP(L71,基本シート!$B$4:$C$9,基本シート!$C$4:$C$9)</f>
        <v>ステップ0</v>
      </c>
      <c r="E71" s="72" t="str">
        <f>LOOKUP(L71,基本シート!$B$12:$C$17,基本シート!$C$12:$C$17)</f>
        <v>週20時間</v>
      </c>
      <c r="F71" s="72" t="str">
        <f>LOOKUP(N71,基本シート!$B$20:$C$22,基本シート!$C$20:$C$22)</f>
        <v>グループ</v>
      </c>
      <c r="G71" s="73">
        <f>各校名簿!L71</f>
        <v>0</v>
      </c>
      <c r="H71" s="72" t="str">
        <f>IFERROR(VLOOKUP( P71, 基本シート!$F$4:$G$40, 2, FALSE), "")</f>
        <v/>
      </c>
      <c r="I71" s="74" t="str">
        <f>IFERROR(VLOOKUP( Q71, 基本シート!$F$4:$G$40, 2, FALSE), "")</f>
        <v/>
      </c>
      <c r="J71" s="75"/>
      <c r="K71" s="69"/>
      <c r="L71" s="153">
        <f>各校名簿!H71</f>
        <v>0</v>
      </c>
      <c r="M71" s="157"/>
      <c r="N71" s="154">
        <f>各校名簿!N71</f>
        <v>0</v>
      </c>
      <c r="O71" s="157"/>
      <c r="P71" s="154">
        <f>各校名簿!P71</f>
        <v>0</v>
      </c>
      <c r="Q71" s="154">
        <f>各校名簿!Q71</f>
        <v>0</v>
      </c>
      <c r="R71" s="14"/>
    </row>
    <row r="72" spans="2:18" ht="15" customHeight="1" x14ac:dyDescent="0.15">
      <c r="B72" s="70">
        <f>各校名簿!B72</f>
        <v>5</v>
      </c>
      <c r="C72" s="71">
        <f>各校名簿!C72</f>
        <v>0</v>
      </c>
      <c r="D72" s="72" t="str">
        <f>LOOKUP(L72,基本シート!$B$4:$C$9,基本シート!$C$4:$C$9)</f>
        <v>ステップ0</v>
      </c>
      <c r="E72" s="72" t="str">
        <f>LOOKUP(L72,基本シート!$B$12:$C$17,基本シート!$C$12:$C$17)</f>
        <v>週20時間</v>
      </c>
      <c r="F72" s="72" t="str">
        <f>LOOKUP(N72,基本シート!$B$20:$C$22,基本シート!$C$20:$C$22)</f>
        <v>グループ</v>
      </c>
      <c r="G72" s="73">
        <f>各校名簿!L72</f>
        <v>0</v>
      </c>
      <c r="H72" s="72" t="str">
        <f>IFERROR(VLOOKUP( P72, 基本シート!$F$4:$G$40, 2, FALSE), "")</f>
        <v/>
      </c>
      <c r="I72" s="74" t="str">
        <f>IFERROR(VLOOKUP( Q72, 基本シート!$F$4:$G$40, 2, FALSE), "")</f>
        <v/>
      </c>
      <c r="J72" s="75"/>
      <c r="K72" s="69"/>
      <c r="L72" s="153">
        <f>各校名簿!H72</f>
        <v>0</v>
      </c>
      <c r="M72" s="157"/>
      <c r="N72" s="154">
        <f>各校名簿!N72</f>
        <v>0</v>
      </c>
      <c r="O72" s="157"/>
      <c r="P72" s="154">
        <f>各校名簿!P72</f>
        <v>0</v>
      </c>
      <c r="Q72" s="154">
        <f>各校名簿!Q72</f>
        <v>0</v>
      </c>
      <c r="R72" s="14"/>
    </row>
    <row r="73" spans="2:18" ht="15" customHeight="1" x14ac:dyDescent="0.15">
      <c r="B73" s="70">
        <f>各校名簿!B73</f>
        <v>5</v>
      </c>
      <c r="C73" s="71">
        <f>各校名簿!C73</f>
        <v>0</v>
      </c>
      <c r="D73" s="72" t="str">
        <f>LOOKUP(L73,基本シート!$B$4:$C$9,基本シート!$C$4:$C$9)</f>
        <v>ステップ0</v>
      </c>
      <c r="E73" s="72" t="str">
        <f>LOOKUP(L73,基本シート!$B$12:$C$17,基本シート!$C$12:$C$17)</f>
        <v>週20時間</v>
      </c>
      <c r="F73" s="72" t="str">
        <f>LOOKUP(N73,基本シート!$B$20:$C$22,基本シート!$C$20:$C$22)</f>
        <v>グループ</v>
      </c>
      <c r="G73" s="73">
        <f>各校名簿!L73</f>
        <v>0</v>
      </c>
      <c r="H73" s="72" t="str">
        <f>IFERROR(VLOOKUP( P73, 基本シート!$F$4:$G$40, 2, FALSE), "")</f>
        <v/>
      </c>
      <c r="I73" s="74" t="str">
        <f>IFERROR(VLOOKUP( Q73, 基本シート!$F$4:$G$40, 2, FALSE), "")</f>
        <v/>
      </c>
      <c r="J73" s="75"/>
      <c r="K73" s="69"/>
      <c r="L73" s="153">
        <f>各校名簿!H73</f>
        <v>0</v>
      </c>
      <c r="M73" s="157"/>
      <c r="N73" s="154">
        <f>各校名簿!N73</f>
        <v>0</v>
      </c>
      <c r="O73" s="157"/>
      <c r="P73" s="154">
        <f>各校名簿!P73</f>
        <v>0</v>
      </c>
      <c r="Q73" s="154">
        <f>各校名簿!Q73</f>
        <v>0</v>
      </c>
      <c r="R73" s="14"/>
    </row>
    <row r="74" spans="2:18" ht="15" customHeight="1" x14ac:dyDescent="0.15">
      <c r="B74" s="70">
        <f>各校名簿!B74</f>
        <v>5</v>
      </c>
      <c r="C74" s="71">
        <f>各校名簿!C74</f>
        <v>0</v>
      </c>
      <c r="D74" s="72" t="str">
        <f>LOOKUP(L74,基本シート!$B$4:$C$9,基本シート!$C$4:$C$9)</f>
        <v>ステップ0</v>
      </c>
      <c r="E74" s="72" t="str">
        <f>LOOKUP(L74,基本シート!$B$12:$C$17,基本シート!$C$12:$C$17)</f>
        <v>週20時間</v>
      </c>
      <c r="F74" s="72" t="str">
        <f>LOOKUP(N74,基本シート!$B$20:$C$22,基本シート!$C$20:$C$22)</f>
        <v>グループ</v>
      </c>
      <c r="G74" s="73">
        <f>各校名簿!L74</f>
        <v>0</v>
      </c>
      <c r="H74" s="72" t="str">
        <f>IFERROR(VLOOKUP( P74, 基本シート!$F$4:$G$40, 2, FALSE), "")</f>
        <v/>
      </c>
      <c r="I74" s="74" t="str">
        <f>IFERROR(VLOOKUP( Q74, 基本シート!$F$4:$G$40, 2, FALSE), "")</f>
        <v/>
      </c>
      <c r="J74" s="75"/>
      <c r="K74" s="69"/>
      <c r="L74" s="153">
        <f>各校名簿!H74</f>
        <v>0</v>
      </c>
      <c r="M74" s="157"/>
      <c r="N74" s="154">
        <f>各校名簿!N74</f>
        <v>0</v>
      </c>
      <c r="O74" s="157"/>
      <c r="P74" s="154">
        <f>各校名簿!P74</f>
        <v>0</v>
      </c>
      <c r="Q74" s="154">
        <f>各校名簿!Q74</f>
        <v>0</v>
      </c>
      <c r="R74" s="14"/>
    </row>
    <row r="75" spans="2:18" ht="15" customHeight="1" x14ac:dyDescent="0.15">
      <c r="B75" s="70">
        <f>各校名簿!B75</f>
        <v>5</v>
      </c>
      <c r="C75" s="71">
        <f>各校名簿!C75</f>
        <v>0</v>
      </c>
      <c r="D75" s="72" t="str">
        <f>LOOKUP(L75,基本シート!$B$4:$C$9,基本シート!$C$4:$C$9)</f>
        <v>ステップ0</v>
      </c>
      <c r="E75" s="72" t="str">
        <f>LOOKUP(L75,基本シート!$B$12:$C$17,基本シート!$C$12:$C$17)</f>
        <v>週20時間</v>
      </c>
      <c r="F75" s="72" t="str">
        <f>LOOKUP(N75,基本シート!$B$20:$C$22,基本シート!$C$20:$C$22)</f>
        <v>グループ</v>
      </c>
      <c r="G75" s="73">
        <f>各校名簿!L75</f>
        <v>0</v>
      </c>
      <c r="H75" s="72" t="str">
        <f>IFERROR(VLOOKUP( P75, 基本シート!$F$4:$G$40, 2, FALSE), "")</f>
        <v/>
      </c>
      <c r="I75" s="74" t="str">
        <f>IFERROR(VLOOKUP( Q75, 基本シート!$F$4:$G$40, 2, FALSE), "")</f>
        <v/>
      </c>
      <c r="J75" s="75"/>
      <c r="K75" s="69"/>
      <c r="L75" s="153">
        <f>各校名簿!H75</f>
        <v>0</v>
      </c>
      <c r="M75" s="157"/>
      <c r="N75" s="154">
        <f>各校名簿!N75</f>
        <v>0</v>
      </c>
      <c r="O75" s="157"/>
      <c r="P75" s="154">
        <f>各校名簿!P75</f>
        <v>0</v>
      </c>
      <c r="Q75" s="154">
        <f>各校名簿!Q75</f>
        <v>0</v>
      </c>
      <c r="R75" s="14"/>
    </row>
    <row r="76" spans="2:18" ht="15" customHeight="1" x14ac:dyDescent="0.15">
      <c r="B76" s="70">
        <f>各校名簿!B76</f>
        <v>5</v>
      </c>
      <c r="C76" s="71">
        <f>各校名簿!C76</f>
        <v>0</v>
      </c>
      <c r="D76" s="72" t="str">
        <f>LOOKUP(L76,基本シート!$B$4:$C$9,基本シート!$C$4:$C$9)</f>
        <v>ステップ0</v>
      </c>
      <c r="E76" s="72" t="str">
        <f>LOOKUP(L76,基本シート!$B$12:$C$17,基本シート!$C$12:$C$17)</f>
        <v>週20時間</v>
      </c>
      <c r="F76" s="72" t="str">
        <f>LOOKUP(N76,基本シート!$B$20:$C$22,基本シート!$C$20:$C$22)</f>
        <v>グループ</v>
      </c>
      <c r="G76" s="73">
        <f>各校名簿!L76</f>
        <v>0</v>
      </c>
      <c r="H76" s="72" t="str">
        <f>IFERROR(VLOOKUP( P76, 基本シート!$F$4:$G$40, 2, FALSE), "")</f>
        <v/>
      </c>
      <c r="I76" s="74" t="str">
        <f>IFERROR(VLOOKUP( Q76, 基本シート!$F$4:$G$40, 2, FALSE), "")</f>
        <v/>
      </c>
      <c r="J76" s="75"/>
      <c r="K76" s="69"/>
      <c r="L76" s="153">
        <f>各校名簿!H76</f>
        <v>0</v>
      </c>
      <c r="M76" s="157"/>
      <c r="N76" s="154">
        <f>各校名簿!N76</f>
        <v>0</v>
      </c>
      <c r="O76" s="157"/>
      <c r="P76" s="154">
        <f>各校名簿!P76</f>
        <v>0</v>
      </c>
      <c r="Q76" s="154">
        <f>各校名簿!Q76</f>
        <v>0</v>
      </c>
      <c r="R76" s="14"/>
    </row>
    <row r="77" spans="2:18" ht="15" customHeight="1" x14ac:dyDescent="0.15">
      <c r="B77" s="70">
        <f>各校名簿!B77</f>
        <v>5</v>
      </c>
      <c r="C77" s="71">
        <f>各校名簿!C77</f>
        <v>0</v>
      </c>
      <c r="D77" s="72" t="str">
        <f>LOOKUP(L77,基本シート!$B$4:$C$9,基本シート!$C$4:$C$9)</f>
        <v>ステップ0</v>
      </c>
      <c r="E77" s="72" t="str">
        <f>LOOKUP(L77,基本シート!$B$12:$C$17,基本シート!$C$12:$C$17)</f>
        <v>週20時間</v>
      </c>
      <c r="F77" s="72" t="str">
        <f>LOOKUP(N77,基本シート!$B$20:$C$22,基本シート!$C$20:$C$22)</f>
        <v>グループ</v>
      </c>
      <c r="G77" s="73">
        <f>各校名簿!L77</f>
        <v>0</v>
      </c>
      <c r="H77" s="72" t="str">
        <f>IFERROR(VLOOKUP( P77, 基本シート!$F$4:$G$40, 2, FALSE), "")</f>
        <v/>
      </c>
      <c r="I77" s="74" t="str">
        <f>IFERROR(VLOOKUP( Q77, 基本シート!$F$4:$G$40, 2, FALSE), "")</f>
        <v/>
      </c>
      <c r="J77" s="75"/>
      <c r="K77" s="69"/>
      <c r="L77" s="153">
        <f>各校名簿!H77</f>
        <v>0</v>
      </c>
      <c r="M77" s="157"/>
      <c r="N77" s="154">
        <f>各校名簿!N77</f>
        <v>0</v>
      </c>
      <c r="O77" s="157"/>
      <c r="P77" s="154">
        <f>各校名簿!P77</f>
        <v>0</v>
      </c>
      <c r="Q77" s="154">
        <f>各校名簿!Q77</f>
        <v>0</v>
      </c>
      <c r="R77" s="14"/>
    </row>
    <row r="78" spans="2:18" ht="15" customHeight="1" x14ac:dyDescent="0.15">
      <c r="B78" s="70">
        <f>各校名簿!B78</f>
        <v>5</v>
      </c>
      <c r="C78" s="71">
        <f>各校名簿!C78</f>
        <v>0</v>
      </c>
      <c r="D78" s="72" t="str">
        <f>LOOKUP(L78,基本シート!$B$4:$C$9,基本シート!$C$4:$C$9)</f>
        <v>ステップ0</v>
      </c>
      <c r="E78" s="72" t="str">
        <f>LOOKUP(L78,基本シート!$B$12:$C$17,基本シート!$C$12:$C$17)</f>
        <v>週20時間</v>
      </c>
      <c r="F78" s="72" t="str">
        <f>LOOKUP(N78,基本シート!$B$20:$C$22,基本シート!$C$20:$C$22)</f>
        <v>グループ</v>
      </c>
      <c r="G78" s="73">
        <f>各校名簿!L78</f>
        <v>0</v>
      </c>
      <c r="H78" s="72" t="str">
        <f>IFERROR(VLOOKUP( P78, 基本シート!$F$4:$G$40, 2, FALSE), "")</f>
        <v/>
      </c>
      <c r="I78" s="74" t="str">
        <f>IFERROR(VLOOKUP( Q78, 基本シート!$F$4:$G$40, 2, FALSE), "")</f>
        <v/>
      </c>
      <c r="J78" s="75"/>
      <c r="K78" s="69"/>
      <c r="L78" s="153">
        <f>各校名簿!H78</f>
        <v>0</v>
      </c>
      <c r="M78" s="157"/>
      <c r="N78" s="154">
        <f>各校名簿!N78</f>
        <v>0</v>
      </c>
      <c r="O78" s="157"/>
      <c r="P78" s="154">
        <f>各校名簿!P78</f>
        <v>0</v>
      </c>
      <c r="Q78" s="154">
        <f>各校名簿!Q78</f>
        <v>0</v>
      </c>
      <c r="R78" s="14"/>
    </row>
    <row r="79" spans="2:18" ht="15" customHeight="1" x14ac:dyDescent="0.15">
      <c r="B79" s="70">
        <f>各校名簿!B79</f>
        <v>5</v>
      </c>
      <c r="C79" s="71">
        <f>各校名簿!C79</f>
        <v>0</v>
      </c>
      <c r="D79" s="72" t="str">
        <f>LOOKUP(L79,基本シート!$B$4:$C$9,基本シート!$C$4:$C$9)</f>
        <v>ステップ0</v>
      </c>
      <c r="E79" s="72" t="str">
        <f>LOOKUP(L79,基本シート!$B$12:$C$17,基本シート!$C$12:$C$17)</f>
        <v>週20時間</v>
      </c>
      <c r="F79" s="72" t="str">
        <f>LOOKUP(N79,基本シート!$B$20:$C$22,基本シート!$C$20:$C$22)</f>
        <v>グループ</v>
      </c>
      <c r="G79" s="73">
        <f>各校名簿!L79</f>
        <v>0</v>
      </c>
      <c r="H79" s="72" t="str">
        <f>IFERROR(VLOOKUP( P79, 基本シート!$F$4:$G$40, 2, FALSE), "")</f>
        <v/>
      </c>
      <c r="I79" s="74" t="str">
        <f>IFERROR(VLOOKUP( Q79, 基本シート!$F$4:$G$40, 2, FALSE), "")</f>
        <v/>
      </c>
      <c r="J79" s="75"/>
      <c r="K79" s="69"/>
      <c r="L79" s="153">
        <f>各校名簿!H79</f>
        <v>0</v>
      </c>
      <c r="M79" s="157"/>
      <c r="N79" s="154">
        <f>各校名簿!N79</f>
        <v>0</v>
      </c>
      <c r="O79" s="157"/>
      <c r="P79" s="154">
        <f>各校名簿!P79</f>
        <v>0</v>
      </c>
      <c r="Q79" s="154">
        <f>各校名簿!Q79</f>
        <v>0</v>
      </c>
      <c r="R79" s="14"/>
    </row>
    <row r="80" spans="2:18" ht="15" customHeight="1" x14ac:dyDescent="0.15">
      <c r="B80" s="70">
        <f>各校名簿!B80</f>
        <v>5</v>
      </c>
      <c r="C80" s="71">
        <f>各校名簿!C80</f>
        <v>0</v>
      </c>
      <c r="D80" s="72" t="str">
        <f>LOOKUP(L80,基本シート!$B$4:$C$9,基本シート!$C$4:$C$9)</f>
        <v>ステップ0</v>
      </c>
      <c r="E80" s="72" t="str">
        <f>LOOKUP(L80,基本シート!$B$12:$C$17,基本シート!$C$12:$C$17)</f>
        <v>週20時間</v>
      </c>
      <c r="F80" s="72" t="str">
        <f>LOOKUP(N80,基本シート!$B$20:$C$22,基本シート!$C$20:$C$22)</f>
        <v>グループ</v>
      </c>
      <c r="G80" s="73">
        <f>各校名簿!L80</f>
        <v>0</v>
      </c>
      <c r="H80" s="72" t="str">
        <f>IFERROR(VLOOKUP( P80, 基本シート!$F$4:$G$40, 2, FALSE), "")</f>
        <v/>
      </c>
      <c r="I80" s="74" t="str">
        <f>IFERROR(VLOOKUP( Q80, 基本シート!$F$4:$G$40, 2, FALSE), "")</f>
        <v/>
      </c>
      <c r="J80" s="75"/>
      <c r="K80" s="69"/>
      <c r="L80" s="153">
        <f>各校名簿!H80</f>
        <v>0</v>
      </c>
      <c r="M80" s="157"/>
      <c r="N80" s="154">
        <f>各校名簿!N80</f>
        <v>0</v>
      </c>
      <c r="O80" s="157"/>
      <c r="P80" s="154">
        <f>各校名簿!P80</f>
        <v>0</v>
      </c>
      <c r="Q80" s="154">
        <f>各校名簿!Q80</f>
        <v>0</v>
      </c>
      <c r="R80" s="14"/>
    </row>
    <row r="81" spans="1:253" ht="15" customHeight="1" x14ac:dyDescent="0.15">
      <c r="B81" s="70">
        <f>各校名簿!B81</f>
        <v>6</v>
      </c>
      <c r="C81" s="71">
        <f>各校名簿!C81</f>
        <v>0</v>
      </c>
      <c r="D81" s="72" t="str">
        <f>LOOKUP(L81,基本シート!$B$4:$C$9,基本シート!$C$4:$C$9)</f>
        <v>ステップ0</v>
      </c>
      <c r="E81" s="72" t="str">
        <f>LOOKUP(L81,基本シート!$B$12:$C$17,基本シート!$C$12:$C$17)</f>
        <v>週20時間</v>
      </c>
      <c r="F81" s="72" t="str">
        <f>LOOKUP(N81,基本シート!$B$20:$C$22,基本シート!$C$20:$C$22)</f>
        <v>グループ</v>
      </c>
      <c r="G81" s="73">
        <f>各校名簿!L81</f>
        <v>0</v>
      </c>
      <c r="H81" s="72" t="str">
        <f>IFERROR(VLOOKUP( P81, 基本シート!$F$4:$G$40, 2, FALSE), "")</f>
        <v/>
      </c>
      <c r="I81" s="74" t="str">
        <f>IFERROR(VLOOKUP( Q81, 基本シート!$F$4:$G$40, 2, FALSE), "")</f>
        <v/>
      </c>
      <c r="J81" s="75"/>
      <c r="K81" s="69"/>
      <c r="L81" s="153">
        <f>各校名簿!H81</f>
        <v>0</v>
      </c>
      <c r="M81" s="157"/>
      <c r="N81" s="154">
        <f>各校名簿!N81</f>
        <v>0</v>
      </c>
      <c r="O81" s="157"/>
      <c r="P81" s="154">
        <f>各校名簿!P81</f>
        <v>0</v>
      </c>
      <c r="Q81" s="154">
        <f>各校名簿!Q81</f>
        <v>0</v>
      </c>
      <c r="R81" s="14"/>
    </row>
    <row r="82" spans="1:253" ht="15" customHeight="1" x14ac:dyDescent="0.15">
      <c r="B82" s="70">
        <f>各校名簿!B82</f>
        <v>6</v>
      </c>
      <c r="C82" s="71">
        <f>各校名簿!C82</f>
        <v>0</v>
      </c>
      <c r="D82" s="72" t="str">
        <f>LOOKUP(L82,基本シート!$B$4:$C$9,基本シート!$C$4:$C$9)</f>
        <v>ステップ0</v>
      </c>
      <c r="E82" s="72" t="str">
        <f>LOOKUP(L82,基本シート!$B$12:$C$17,基本シート!$C$12:$C$17)</f>
        <v>週20時間</v>
      </c>
      <c r="F82" s="72" t="str">
        <f>LOOKUP(N82,基本シート!$B$20:$C$22,基本シート!$C$20:$C$22)</f>
        <v>グループ</v>
      </c>
      <c r="G82" s="73">
        <f>各校名簿!L82</f>
        <v>0</v>
      </c>
      <c r="H82" s="72" t="str">
        <f>IFERROR(VLOOKUP( P82, 基本シート!$F$4:$G$40, 2, FALSE), "")</f>
        <v/>
      </c>
      <c r="I82" s="74" t="str">
        <f>IFERROR(VLOOKUP( Q82, 基本シート!$F$4:$G$40, 2, FALSE), "")</f>
        <v/>
      </c>
      <c r="J82" s="75"/>
      <c r="K82" s="69"/>
      <c r="L82" s="153">
        <f>各校名簿!H82</f>
        <v>0</v>
      </c>
      <c r="M82" s="157"/>
      <c r="N82" s="154">
        <f>各校名簿!N82</f>
        <v>0</v>
      </c>
      <c r="O82" s="157"/>
      <c r="P82" s="154">
        <f>各校名簿!P82</f>
        <v>0</v>
      </c>
      <c r="Q82" s="154">
        <f>各校名簿!Q82</f>
        <v>0</v>
      </c>
      <c r="R82" s="14"/>
    </row>
    <row r="83" spans="1:253" ht="15" customHeight="1" x14ac:dyDescent="0.15">
      <c r="B83" s="70">
        <f>各校名簿!B83</f>
        <v>6</v>
      </c>
      <c r="C83" s="71">
        <f>各校名簿!C83</f>
        <v>0</v>
      </c>
      <c r="D83" s="72" t="str">
        <f>LOOKUP(L83,基本シート!$B$4:$C$9,基本シート!$C$4:$C$9)</f>
        <v>ステップ0</v>
      </c>
      <c r="E83" s="72" t="str">
        <f>LOOKUP(L83,基本シート!$B$12:$C$17,基本シート!$C$12:$C$17)</f>
        <v>週20時間</v>
      </c>
      <c r="F83" s="72" t="str">
        <f>LOOKUP(N83,基本シート!$B$20:$C$22,基本シート!$C$20:$C$22)</f>
        <v>グループ</v>
      </c>
      <c r="G83" s="73">
        <f>各校名簿!L83</f>
        <v>0</v>
      </c>
      <c r="H83" s="72" t="str">
        <f>IFERROR(VLOOKUP( P83, 基本シート!$F$4:$G$40, 2, FALSE), "")</f>
        <v/>
      </c>
      <c r="I83" s="74" t="str">
        <f>IFERROR(VLOOKUP( Q83, 基本シート!$F$4:$G$40, 2, FALSE), "")</f>
        <v/>
      </c>
      <c r="J83" s="75"/>
      <c r="K83" s="69"/>
      <c r="L83" s="153">
        <f>各校名簿!H83</f>
        <v>0</v>
      </c>
      <c r="M83" s="157"/>
      <c r="N83" s="154">
        <f>各校名簿!N83</f>
        <v>0</v>
      </c>
      <c r="O83" s="157"/>
      <c r="P83" s="154">
        <f>各校名簿!P83</f>
        <v>0</v>
      </c>
      <c r="Q83" s="154">
        <f>各校名簿!Q83</f>
        <v>0</v>
      </c>
      <c r="R83" s="14"/>
    </row>
    <row r="84" spans="1:253" ht="15" customHeight="1" x14ac:dyDescent="0.15">
      <c r="B84" s="70">
        <f>各校名簿!B84</f>
        <v>6</v>
      </c>
      <c r="C84" s="71">
        <f>各校名簿!C84</f>
        <v>0</v>
      </c>
      <c r="D84" s="72" t="str">
        <f>LOOKUP(L84,基本シート!$B$4:$C$9,基本シート!$C$4:$C$9)</f>
        <v>ステップ0</v>
      </c>
      <c r="E84" s="72" t="str">
        <f>LOOKUP(L84,基本シート!$B$12:$C$17,基本シート!$C$12:$C$17)</f>
        <v>週20時間</v>
      </c>
      <c r="F84" s="72" t="str">
        <f>LOOKUP(N84,基本シート!$B$20:$C$22,基本シート!$C$20:$C$22)</f>
        <v>グループ</v>
      </c>
      <c r="G84" s="73">
        <f>各校名簿!L84</f>
        <v>0</v>
      </c>
      <c r="H84" s="72" t="str">
        <f>IFERROR(VLOOKUP( P84, 基本シート!$F$4:$G$40, 2, FALSE), "")</f>
        <v/>
      </c>
      <c r="I84" s="74" t="str">
        <f>IFERROR(VLOOKUP( Q84, 基本シート!$F$4:$G$40, 2, FALSE), "")</f>
        <v/>
      </c>
      <c r="J84" s="75"/>
      <c r="K84" s="69"/>
      <c r="L84" s="153">
        <f>各校名簿!H84</f>
        <v>0</v>
      </c>
      <c r="M84" s="157"/>
      <c r="N84" s="154">
        <f>各校名簿!N84</f>
        <v>0</v>
      </c>
      <c r="O84" s="157"/>
      <c r="P84" s="154">
        <f>各校名簿!P84</f>
        <v>0</v>
      </c>
      <c r="Q84" s="154">
        <f>各校名簿!Q84</f>
        <v>0</v>
      </c>
      <c r="R84" s="14"/>
    </row>
    <row r="85" spans="1:253" ht="15" customHeight="1" x14ac:dyDescent="0.15">
      <c r="B85" s="70">
        <f>各校名簿!B85</f>
        <v>6</v>
      </c>
      <c r="C85" s="71">
        <f>各校名簿!C85</f>
        <v>0</v>
      </c>
      <c r="D85" s="72" t="str">
        <f>LOOKUP(L85,基本シート!$B$4:$C$9,基本シート!$C$4:$C$9)</f>
        <v>ステップ0</v>
      </c>
      <c r="E85" s="72" t="str">
        <f>LOOKUP(L85,基本シート!$B$12:$C$17,基本シート!$C$12:$C$17)</f>
        <v>週20時間</v>
      </c>
      <c r="F85" s="72" t="str">
        <f>LOOKUP(N85,基本シート!$B$20:$C$22,基本シート!$C$20:$C$22)</f>
        <v>グループ</v>
      </c>
      <c r="G85" s="73">
        <f>各校名簿!L85</f>
        <v>0</v>
      </c>
      <c r="H85" s="72" t="str">
        <f>IFERROR(VLOOKUP( P85, 基本シート!$F$4:$G$40, 2, FALSE), "")</f>
        <v/>
      </c>
      <c r="I85" s="74" t="str">
        <f>IFERROR(VLOOKUP( Q85, 基本シート!$F$4:$G$40, 2, FALSE), "")</f>
        <v/>
      </c>
      <c r="J85" s="75"/>
      <c r="K85" s="69"/>
      <c r="L85" s="153">
        <f>各校名簿!H85</f>
        <v>0</v>
      </c>
      <c r="M85" s="157"/>
      <c r="N85" s="154">
        <f>各校名簿!N85</f>
        <v>0</v>
      </c>
      <c r="O85" s="157"/>
      <c r="P85" s="154">
        <f>各校名簿!P85</f>
        <v>0</v>
      </c>
      <c r="Q85" s="154">
        <f>各校名簿!Q85</f>
        <v>0</v>
      </c>
      <c r="R85" s="14"/>
    </row>
    <row r="86" spans="1:253" ht="15" customHeight="1" x14ac:dyDescent="0.15">
      <c r="B86" s="70">
        <f>各校名簿!B86</f>
        <v>6</v>
      </c>
      <c r="C86" s="71">
        <f>各校名簿!C86</f>
        <v>0</v>
      </c>
      <c r="D86" s="72" t="str">
        <f>LOOKUP(L86,基本シート!$B$4:$C$9,基本シート!$C$4:$C$9)</f>
        <v>ステップ0</v>
      </c>
      <c r="E86" s="72" t="str">
        <f>LOOKUP(L86,基本シート!$B$12:$C$17,基本シート!$C$12:$C$17)</f>
        <v>週20時間</v>
      </c>
      <c r="F86" s="72" t="str">
        <f>LOOKUP(N86,基本シート!$B$20:$C$22,基本シート!$C$20:$C$22)</f>
        <v>グループ</v>
      </c>
      <c r="G86" s="73">
        <f>各校名簿!L86</f>
        <v>0</v>
      </c>
      <c r="H86" s="72" t="str">
        <f>IFERROR(VLOOKUP( P86, 基本シート!$F$4:$G$40, 2, FALSE), "")</f>
        <v/>
      </c>
      <c r="I86" s="74" t="str">
        <f>IFERROR(VLOOKUP( Q86, 基本シート!$F$4:$G$40, 2, FALSE), "")</f>
        <v/>
      </c>
      <c r="J86" s="75"/>
      <c r="K86" s="69"/>
      <c r="L86" s="153">
        <f>各校名簿!H86</f>
        <v>0</v>
      </c>
      <c r="M86" s="157"/>
      <c r="N86" s="154">
        <f>各校名簿!N86</f>
        <v>0</v>
      </c>
      <c r="O86" s="157"/>
      <c r="P86" s="154">
        <f>各校名簿!P86</f>
        <v>0</v>
      </c>
      <c r="Q86" s="154">
        <f>各校名簿!Q86</f>
        <v>0</v>
      </c>
      <c r="R86" s="14"/>
    </row>
    <row r="87" spans="1:253" ht="15" customHeight="1" x14ac:dyDescent="0.15">
      <c r="B87" s="70">
        <f>各校名簿!B87</f>
        <v>6</v>
      </c>
      <c r="C87" s="71">
        <f>各校名簿!C87</f>
        <v>0</v>
      </c>
      <c r="D87" s="72" t="str">
        <f>LOOKUP(L87,基本シート!$B$4:$C$9,基本シート!$C$4:$C$9)</f>
        <v>ステップ0</v>
      </c>
      <c r="E87" s="72" t="str">
        <f>LOOKUP(L87,基本シート!$B$12:$C$17,基本シート!$C$12:$C$17)</f>
        <v>週20時間</v>
      </c>
      <c r="F87" s="72" t="str">
        <f>LOOKUP(N87,基本シート!$B$20:$C$22,基本シート!$C$20:$C$22)</f>
        <v>グループ</v>
      </c>
      <c r="G87" s="73">
        <f>各校名簿!L87</f>
        <v>0</v>
      </c>
      <c r="H87" s="72" t="str">
        <f>IFERROR(VLOOKUP( P87, 基本シート!$F$4:$G$40, 2, FALSE), "")</f>
        <v/>
      </c>
      <c r="I87" s="74" t="str">
        <f>IFERROR(VLOOKUP( Q87, 基本シート!$F$4:$G$40, 2, FALSE), "")</f>
        <v/>
      </c>
      <c r="J87" s="75"/>
      <c r="K87" s="69"/>
      <c r="L87" s="153">
        <f>各校名簿!H87</f>
        <v>0</v>
      </c>
      <c r="M87" s="157"/>
      <c r="N87" s="154">
        <f>各校名簿!N87</f>
        <v>0</v>
      </c>
      <c r="O87" s="157"/>
      <c r="P87" s="154">
        <f>各校名簿!P87</f>
        <v>0</v>
      </c>
      <c r="Q87" s="154">
        <f>各校名簿!Q87</f>
        <v>0</v>
      </c>
      <c r="R87" s="14"/>
    </row>
    <row r="88" spans="1:253" ht="15" customHeight="1" x14ac:dyDescent="0.15">
      <c r="B88" s="70">
        <f>各校名簿!B88</f>
        <v>6</v>
      </c>
      <c r="C88" s="71">
        <f>各校名簿!C88</f>
        <v>0</v>
      </c>
      <c r="D88" s="72" t="str">
        <f>LOOKUP(L88,基本シート!$B$4:$C$9,基本シート!$C$4:$C$9)</f>
        <v>ステップ0</v>
      </c>
      <c r="E88" s="72" t="str">
        <f>LOOKUP(L88,基本シート!$B$12:$C$17,基本シート!$C$12:$C$17)</f>
        <v>週20時間</v>
      </c>
      <c r="F88" s="72" t="str">
        <f>LOOKUP(N88,基本シート!$B$20:$C$22,基本シート!$C$20:$C$22)</f>
        <v>グループ</v>
      </c>
      <c r="G88" s="73">
        <f>各校名簿!L88</f>
        <v>0</v>
      </c>
      <c r="H88" s="72" t="str">
        <f>IFERROR(VLOOKUP( P88, 基本シート!$F$4:$G$40, 2, FALSE), "")</f>
        <v/>
      </c>
      <c r="I88" s="74" t="str">
        <f>IFERROR(VLOOKUP( Q88, 基本シート!$F$4:$G$40, 2, FALSE), "")</f>
        <v/>
      </c>
      <c r="J88" s="75"/>
      <c r="K88" s="69"/>
      <c r="L88" s="153">
        <f>各校名簿!H88</f>
        <v>0</v>
      </c>
      <c r="M88" s="157"/>
      <c r="N88" s="154">
        <f>各校名簿!N88</f>
        <v>0</v>
      </c>
      <c r="O88" s="157"/>
      <c r="P88" s="154">
        <f>各校名簿!P88</f>
        <v>0</v>
      </c>
      <c r="Q88" s="154">
        <f>各校名簿!Q88</f>
        <v>0</v>
      </c>
      <c r="R88" s="14"/>
    </row>
    <row r="89" spans="1:253" ht="15" customHeight="1" x14ac:dyDescent="0.15">
      <c r="B89" s="70">
        <f>各校名簿!B89</f>
        <v>6</v>
      </c>
      <c r="C89" s="71">
        <f>各校名簿!C89</f>
        <v>0</v>
      </c>
      <c r="D89" s="72" t="str">
        <f>LOOKUP(L89,基本シート!$B$4:$C$9,基本シート!$C$4:$C$9)</f>
        <v>ステップ0</v>
      </c>
      <c r="E89" s="72" t="str">
        <f>LOOKUP(L89,基本シート!$B$12:$C$17,基本シート!$C$12:$C$17)</f>
        <v>週20時間</v>
      </c>
      <c r="F89" s="72" t="str">
        <f>LOOKUP(N89,基本シート!$B$20:$C$22,基本シート!$C$20:$C$22)</f>
        <v>グループ</v>
      </c>
      <c r="G89" s="73">
        <f>各校名簿!L89</f>
        <v>0</v>
      </c>
      <c r="H89" s="72" t="str">
        <f>IFERROR(VLOOKUP( P89, 基本シート!$F$4:$G$40, 2, FALSE), "")</f>
        <v/>
      </c>
      <c r="I89" s="74" t="str">
        <f>IFERROR(VLOOKUP( Q89, 基本シート!$F$4:$G$40, 2, FALSE), "")</f>
        <v/>
      </c>
      <c r="J89" s="75"/>
      <c r="K89" s="69"/>
      <c r="L89" s="153">
        <f>各校名簿!H89</f>
        <v>0</v>
      </c>
      <c r="M89" s="157"/>
      <c r="N89" s="154">
        <f>各校名簿!N89</f>
        <v>0</v>
      </c>
      <c r="O89" s="157"/>
      <c r="P89" s="154">
        <f>各校名簿!P89</f>
        <v>0</v>
      </c>
      <c r="Q89" s="154">
        <f>各校名簿!Q89</f>
        <v>0</v>
      </c>
      <c r="R89" s="14"/>
    </row>
    <row r="90" spans="1:253" ht="15" customHeight="1" x14ac:dyDescent="0.15">
      <c r="A90" s="64"/>
      <c r="B90" s="70" t="e">
        <f>各校名簿!#REF!</f>
        <v>#REF!</v>
      </c>
      <c r="C90" s="71" t="e">
        <f>各校名簿!#REF!</f>
        <v>#REF!</v>
      </c>
      <c r="D90" s="72" t="e">
        <f>LOOKUP(L90,基本シート!$B$4:$C$9,基本シート!$C$4:$C$9)</f>
        <v>#REF!</v>
      </c>
      <c r="E90" s="72" t="e">
        <f>LOOKUP(L90,基本シート!$B$12:$C$17,基本シート!$C$12:$C$17)</f>
        <v>#REF!</v>
      </c>
      <c r="F90" s="72" t="e">
        <f>LOOKUP(N90,基本シート!$B$20:$C$22,基本シート!$C$20:$C$22)</f>
        <v>#REF!</v>
      </c>
      <c r="G90" s="73" t="e">
        <f>各校名簿!#REF!</f>
        <v>#REF!</v>
      </c>
      <c r="H90" s="72" t="str">
        <f>IFERROR(VLOOKUP( P90, 基本シート!$F$4:$G$40, 2, FALSE), "")</f>
        <v/>
      </c>
      <c r="I90" s="74" t="str">
        <f>IFERROR(VLOOKUP( Q90, 基本シート!$F$4:$G$40, 2, FALSE), "")</f>
        <v/>
      </c>
      <c r="J90" s="75"/>
      <c r="K90" s="69"/>
      <c r="L90" s="153" t="e">
        <f>各校名簿!#REF!</f>
        <v>#REF!</v>
      </c>
      <c r="M90" s="157"/>
      <c r="N90" s="154" t="e">
        <f>各校名簿!#REF!</f>
        <v>#REF!</v>
      </c>
      <c r="O90" s="157"/>
      <c r="P90" s="154" t="e">
        <f>各校名簿!#REF!</f>
        <v>#REF!</v>
      </c>
      <c r="Q90" s="154" t="e">
        <f>各校名簿!#REF!</f>
        <v>#REF!</v>
      </c>
      <c r="R90" s="41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4"/>
      <c r="DZ90" s="64"/>
      <c r="EA90" s="64"/>
      <c r="EB90" s="64"/>
      <c r="EC90" s="64"/>
      <c r="ED90" s="64"/>
      <c r="EE90" s="64"/>
      <c r="EF90" s="64"/>
      <c r="EG90" s="64"/>
      <c r="EH90" s="64"/>
      <c r="EI90" s="64"/>
      <c r="EJ90" s="64"/>
      <c r="EK90" s="64"/>
      <c r="EL90" s="64"/>
      <c r="EM90" s="64"/>
      <c r="EN90" s="64"/>
      <c r="EO90" s="64"/>
      <c r="EP90" s="64"/>
      <c r="EQ90" s="64"/>
      <c r="ER90" s="64"/>
      <c r="ES90" s="64"/>
      <c r="ET90" s="64"/>
      <c r="EU90" s="64"/>
      <c r="EV90" s="64"/>
      <c r="EW90" s="64"/>
      <c r="EX90" s="64"/>
      <c r="EY90" s="64"/>
      <c r="EZ90" s="64"/>
      <c r="FA90" s="64"/>
      <c r="FB90" s="64"/>
      <c r="FC90" s="64"/>
      <c r="FD90" s="64"/>
      <c r="FE90" s="64"/>
      <c r="FF90" s="64"/>
      <c r="FG90" s="64"/>
      <c r="FH90" s="64"/>
      <c r="FI90" s="64"/>
      <c r="FJ90" s="64"/>
      <c r="FK90" s="64"/>
      <c r="FL90" s="64"/>
      <c r="FM90" s="64"/>
      <c r="FN90" s="64"/>
      <c r="FO90" s="64"/>
      <c r="FP90" s="64"/>
      <c r="FQ90" s="64"/>
      <c r="FR90" s="64"/>
      <c r="FS90" s="64"/>
      <c r="FT90" s="64"/>
      <c r="FU90" s="64"/>
      <c r="FV90" s="64"/>
      <c r="FW90" s="64"/>
      <c r="FX90" s="64"/>
      <c r="FY90" s="64"/>
      <c r="FZ90" s="64"/>
      <c r="GA90" s="64"/>
      <c r="GB90" s="64"/>
      <c r="GC90" s="64"/>
      <c r="GD90" s="64"/>
      <c r="GE90" s="64"/>
      <c r="GF90" s="64"/>
      <c r="GG90" s="64"/>
      <c r="GH90" s="64"/>
      <c r="GI90" s="64"/>
      <c r="GJ90" s="64"/>
      <c r="GK90" s="64"/>
      <c r="GL90" s="64"/>
      <c r="GM90" s="64"/>
      <c r="GN90" s="64"/>
      <c r="GO90" s="64"/>
      <c r="GP90" s="64"/>
      <c r="GQ90" s="64"/>
      <c r="GR90" s="64"/>
      <c r="GS90" s="64"/>
      <c r="GT90" s="64"/>
      <c r="GU90" s="64"/>
      <c r="GV90" s="64"/>
      <c r="GW90" s="64"/>
      <c r="GX90" s="64"/>
      <c r="GY90" s="64"/>
      <c r="GZ90" s="64"/>
      <c r="HA90" s="64"/>
      <c r="HB90" s="64"/>
      <c r="HC90" s="64"/>
      <c r="HD90" s="64"/>
      <c r="HE90" s="64"/>
      <c r="HF90" s="64"/>
      <c r="HG90" s="64"/>
      <c r="HH90" s="64"/>
      <c r="HI90" s="64"/>
      <c r="HJ90" s="64"/>
      <c r="HK90" s="64"/>
      <c r="HL90" s="64"/>
      <c r="HM90" s="64"/>
      <c r="HN90" s="64"/>
      <c r="HO90" s="64"/>
      <c r="HP90" s="64"/>
      <c r="HQ90" s="64"/>
      <c r="HR90" s="64"/>
      <c r="HS90" s="64"/>
      <c r="HT90" s="64"/>
      <c r="HU90" s="64"/>
      <c r="HV90" s="64"/>
      <c r="HW90" s="64"/>
      <c r="HX90" s="64"/>
      <c r="HY90" s="64"/>
      <c r="HZ90" s="64"/>
      <c r="IA90" s="64"/>
      <c r="IB90" s="64"/>
      <c r="IC90" s="64"/>
      <c r="ID90" s="64"/>
      <c r="IE90" s="64"/>
      <c r="IF90" s="64"/>
      <c r="IG90" s="64"/>
      <c r="IH90" s="64"/>
      <c r="II90" s="64"/>
      <c r="IJ90" s="64"/>
      <c r="IK90" s="64"/>
      <c r="IL90" s="64"/>
      <c r="IM90" s="64"/>
      <c r="IN90" s="64"/>
      <c r="IO90" s="64"/>
      <c r="IP90" s="64"/>
      <c r="IQ90" s="64"/>
      <c r="IR90" s="64"/>
      <c r="IS90" s="64"/>
    </row>
    <row r="91" spans="1:253" ht="15" customHeight="1" x14ac:dyDescent="0.15">
      <c r="A91" s="64"/>
      <c r="B91" s="70" t="e">
        <f>各校名簿!#REF!</f>
        <v>#REF!</v>
      </c>
      <c r="C91" s="71" t="e">
        <f>各校名簿!#REF!</f>
        <v>#REF!</v>
      </c>
      <c r="D91" s="72" t="e">
        <f>LOOKUP(L91,基本シート!$B$4:$C$9,基本シート!$C$4:$C$9)</f>
        <v>#REF!</v>
      </c>
      <c r="E91" s="72" t="e">
        <f>LOOKUP(L91,基本シート!$B$12:$C$17,基本シート!$C$12:$C$17)</f>
        <v>#REF!</v>
      </c>
      <c r="F91" s="72" t="e">
        <f>LOOKUP(N91,基本シート!$B$20:$C$22,基本シート!$C$20:$C$22)</f>
        <v>#REF!</v>
      </c>
      <c r="G91" s="73" t="e">
        <f>各校名簿!#REF!</f>
        <v>#REF!</v>
      </c>
      <c r="H91" s="72" t="str">
        <f>IFERROR(VLOOKUP( P91, 基本シート!$F$4:$G$40, 2, FALSE), "")</f>
        <v/>
      </c>
      <c r="I91" s="74" t="str">
        <f>IFERROR(VLOOKUP( Q91, 基本シート!$F$4:$G$40, 2, FALSE), "")</f>
        <v/>
      </c>
      <c r="J91" s="75"/>
      <c r="K91" s="69"/>
      <c r="L91" s="153" t="e">
        <f>各校名簿!#REF!</f>
        <v>#REF!</v>
      </c>
      <c r="M91" s="157"/>
      <c r="N91" s="154" t="e">
        <f>各校名簿!#REF!</f>
        <v>#REF!</v>
      </c>
      <c r="O91" s="157"/>
      <c r="P91" s="154" t="e">
        <f>各校名簿!#REF!</f>
        <v>#REF!</v>
      </c>
      <c r="Q91" s="154" t="e">
        <f>各校名簿!#REF!</f>
        <v>#REF!</v>
      </c>
      <c r="R91" s="41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  <c r="EO91" s="64"/>
      <c r="EP91" s="64"/>
      <c r="EQ91" s="64"/>
      <c r="ER91" s="64"/>
      <c r="ES91" s="64"/>
      <c r="ET91" s="64"/>
      <c r="EU91" s="64"/>
      <c r="EV91" s="64"/>
      <c r="EW91" s="64"/>
      <c r="EX91" s="64"/>
      <c r="EY91" s="64"/>
      <c r="EZ91" s="64"/>
      <c r="FA91" s="64"/>
      <c r="FB91" s="64"/>
      <c r="FC91" s="64"/>
      <c r="FD91" s="64"/>
      <c r="FE91" s="64"/>
      <c r="FF91" s="64"/>
      <c r="FG91" s="64"/>
      <c r="FH91" s="64"/>
      <c r="FI91" s="64"/>
      <c r="FJ91" s="64"/>
      <c r="FK91" s="64"/>
      <c r="FL91" s="64"/>
      <c r="FM91" s="64"/>
      <c r="FN91" s="64"/>
      <c r="FO91" s="64"/>
      <c r="FP91" s="64"/>
      <c r="FQ91" s="64"/>
      <c r="FR91" s="64"/>
      <c r="FS91" s="64"/>
      <c r="FT91" s="64"/>
      <c r="FU91" s="64"/>
      <c r="FV91" s="64"/>
      <c r="FW91" s="64"/>
      <c r="FX91" s="64"/>
      <c r="FY91" s="64"/>
      <c r="FZ91" s="64"/>
      <c r="GA91" s="64"/>
      <c r="GB91" s="64"/>
      <c r="GC91" s="64"/>
      <c r="GD91" s="64"/>
      <c r="GE91" s="64"/>
      <c r="GF91" s="64"/>
      <c r="GG91" s="64"/>
      <c r="GH91" s="64"/>
      <c r="GI91" s="64"/>
      <c r="GJ91" s="64"/>
      <c r="GK91" s="64"/>
      <c r="GL91" s="64"/>
      <c r="GM91" s="64"/>
      <c r="GN91" s="64"/>
      <c r="GO91" s="64"/>
      <c r="GP91" s="64"/>
      <c r="GQ91" s="64"/>
      <c r="GR91" s="64"/>
      <c r="GS91" s="64"/>
      <c r="GT91" s="64"/>
      <c r="GU91" s="64"/>
      <c r="GV91" s="64"/>
      <c r="GW91" s="64"/>
      <c r="GX91" s="64"/>
      <c r="GY91" s="64"/>
      <c r="GZ91" s="64"/>
      <c r="HA91" s="64"/>
      <c r="HB91" s="64"/>
      <c r="HC91" s="64"/>
      <c r="HD91" s="64"/>
      <c r="HE91" s="64"/>
      <c r="HF91" s="64"/>
      <c r="HG91" s="64"/>
      <c r="HH91" s="64"/>
      <c r="HI91" s="64"/>
      <c r="HJ91" s="64"/>
      <c r="HK91" s="64"/>
      <c r="HL91" s="64"/>
      <c r="HM91" s="64"/>
      <c r="HN91" s="64"/>
      <c r="HO91" s="64"/>
      <c r="HP91" s="64"/>
      <c r="HQ91" s="64"/>
      <c r="HR91" s="64"/>
      <c r="HS91" s="64"/>
      <c r="HT91" s="64"/>
      <c r="HU91" s="64"/>
      <c r="HV91" s="64"/>
      <c r="HW91" s="64"/>
      <c r="HX91" s="64"/>
      <c r="HY91" s="64"/>
      <c r="HZ91" s="64"/>
      <c r="IA91" s="64"/>
      <c r="IB91" s="64"/>
      <c r="IC91" s="64"/>
      <c r="ID91" s="64"/>
      <c r="IE91" s="64"/>
      <c r="IF91" s="64"/>
      <c r="IG91" s="64"/>
      <c r="IH91" s="64"/>
      <c r="II91" s="64"/>
      <c r="IJ91" s="64"/>
      <c r="IK91" s="64"/>
      <c r="IL91" s="64"/>
      <c r="IM91" s="64"/>
      <c r="IN91" s="64"/>
      <c r="IO91" s="64"/>
      <c r="IP91" s="64"/>
      <c r="IQ91" s="64"/>
      <c r="IR91" s="64"/>
      <c r="IS91" s="64"/>
    </row>
    <row r="92" spans="1:253" ht="15" customHeight="1" x14ac:dyDescent="0.15">
      <c r="B92" s="70" t="e">
        <f>各校名簿!#REF!</f>
        <v>#REF!</v>
      </c>
      <c r="C92" s="71" t="e">
        <f>各校名簿!#REF!</f>
        <v>#REF!</v>
      </c>
      <c r="D92" s="72" t="e">
        <f>LOOKUP(L92,基本シート!$B$4:$C$9,基本シート!$C$4:$C$9)</f>
        <v>#REF!</v>
      </c>
      <c r="E92" s="72" t="e">
        <f>LOOKUP(L92,基本シート!$B$12:$C$17,基本シート!$C$12:$C$17)</f>
        <v>#REF!</v>
      </c>
      <c r="F92" s="72" t="e">
        <f>LOOKUP(N92,基本シート!$B$20:$C$22,基本シート!$C$20:$C$22)</f>
        <v>#REF!</v>
      </c>
      <c r="G92" s="73" t="e">
        <f>各校名簿!#REF!</f>
        <v>#REF!</v>
      </c>
      <c r="H92" s="72" t="str">
        <f>IFERROR(VLOOKUP( P92, 基本シート!$F$4:$G$40, 2, FALSE), "")</f>
        <v/>
      </c>
      <c r="I92" s="74" t="str">
        <f>IFERROR(VLOOKUP( Q92, 基本シート!$F$4:$G$40, 2, FALSE), "")</f>
        <v/>
      </c>
      <c r="J92" s="75"/>
      <c r="K92" s="69"/>
      <c r="L92" s="153" t="e">
        <f>各校名簿!#REF!</f>
        <v>#REF!</v>
      </c>
      <c r="M92" s="157"/>
      <c r="N92" s="154" t="e">
        <f>各校名簿!#REF!</f>
        <v>#REF!</v>
      </c>
      <c r="O92" s="157"/>
      <c r="P92" s="154" t="e">
        <f>各校名簿!#REF!</f>
        <v>#REF!</v>
      </c>
      <c r="Q92" s="154" t="e">
        <f>各校名簿!#REF!</f>
        <v>#REF!</v>
      </c>
      <c r="R92" s="14"/>
    </row>
    <row r="93" spans="1:253" ht="15" customHeight="1" thickBot="1" x14ac:dyDescent="0.2">
      <c r="B93" s="70" t="e">
        <f>各校名簿!#REF!</f>
        <v>#REF!</v>
      </c>
      <c r="C93" s="71" t="e">
        <f>各校名簿!#REF!</f>
        <v>#REF!</v>
      </c>
      <c r="D93" s="72" t="e">
        <f>LOOKUP(L93,基本シート!$B$4:$C$9,基本シート!$C$4:$C$9)</f>
        <v>#REF!</v>
      </c>
      <c r="E93" s="72" t="e">
        <f>LOOKUP(L93,基本シート!$B$12:$C$17,基本シート!$C$12:$C$17)</f>
        <v>#REF!</v>
      </c>
      <c r="F93" s="72" t="e">
        <f>LOOKUP(N93,基本シート!$B$20:$C$22,基本シート!$C$20:$C$22)</f>
        <v>#REF!</v>
      </c>
      <c r="G93" s="73" t="e">
        <f>各校名簿!#REF!</f>
        <v>#REF!</v>
      </c>
      <c r="H93" s="72" t="str">
        <f>IFERROR(VLOOKUP( P93, 基本シート!$F$4:$G$40, 2, FALSE), "")</f>
        <v/>
      </c>
      <c r="I93" s="74" t="str">
        <f>IFERROR(VLOOKUP( Q93, 基本シート!$F$4:$G$40, 2, FALSE), "")</f>
        <v/>
      </c>
      <c r="J93" s="75"/>
      <c r="K93" s="69"/>
      <c r="L93" s="153" t="e">
        <f>各校名簿!#REF!</f>
        <v>#REF!</v>
      </c>
      <c r="M93" s="157"/>
      <c r="N93" s="154" t="e">
        <f>各校名簿!#REF!</f>
        <v>#REF!</v>
      </c>
      <c r="O93" s="157"/>
      <c r="P93" s="154" t="e">
        <f>各校名簿!#REF!</f>
        <v>#REF!</v>
      </c>
      <c r="Q93" s="154" t="e">
        <f>各校名簿!#REF!</f>
        <v>#REF!</v>
      </c>
      <c r="R93" s="14"/>
    </row>
    <row r="94" spans="1:253" ht="14.1" customHeight="1" x14ac:dyDescent="0.15">
      <c r="B94" s="15"/>
      <c r="C94" s="273" t="s">
        <v>77</v>
      </c>
      <c r="D94" s="274"/>
      <c r="E94" s="274"/>
      <c r="F94" s="274"/>
      <c r="G94" s="274"/>
      <c r="H94" s="274"/>
      <c r="I94" s="274"/>
      <c r="J94" s="18"/>
      <c r="L94" s="28"/>
      <c r="M94" s="29"/>
      <c r="N94" s="28"/>
      <c r="O94" s="29"/>
      <c r="P94" s="28"/>
      <c r="Q94" s="28"/>
    </row>
    <row r="95" spans="1:253" ht="14.1" customHeight="1" x14ac:dyDescent="0.15">
      <c r="B95" s="16"/>
      <c r="C95" s="279" t="s">
        <v>96</v>
      </c>
      <c r="D95" s="238"/>
      <c r="E95" s="238"/>
      <c r="F95" s="238"/>
      <c r="G95" s="238"/>
      <c r="H95" s="238"/>
      <c r="I95" s="238"/>
      <c r="J95" s="18"/>
      <c r="L95" s="29"/>
      <c r="M95" s="29"/>
      <c r="N95" s="29"/>
      <c r="O95" s="29"/>
      <c r="P95" s="29"/>
      <c r="Q95" s="29"/>
    </row>
    <row r="96" spans="1:253" ht="14.1" customHeight="1" x14ac:dyDescent="0.15">
      <c r="B96" s="16"/>
      <c r="D96" s="17"/>
      <c r="E96" s="17"/>
      <c r="F96" s="17"/>
      <c r="G96" s="17"/>
      <c r="H96" s="79"/>
      <c r="I96" s="18"/>
      <c r="J96" s="18"/>
      <c r="L96" s="29"/>
      <c r="M96" s="29"/>
      <c r="N96" s="29"/>
      <c r="O96" s="29"/>
      <c r="P96" s="29"/>
      <c r="Q96" s="29"/>
    </row>
    <row r="97" spans="2:17" ht="14.65" customHeight="1" x14ac:dyDescent="0.15">
      <c r="B97" s="38"/>
      <c r="C97" s="39"/>
      <c r="D97" s="17"/>
      <c r="E97" s="17"/>
      <c r="F97" s="17"/>
      <c r="G97" s="17"/>
      <c r="H97" s="79"/>
      <c r="I97" s="18"/>
      <c r="J97" s="18"/>
      <c r="L97" s="29"/>
      <c r="M97" s="29"/>
      <c r="N97" s="29"/>
      <c r="O97" s="29"/>
      <c r="P97" s="29"/>
      <c r="Q97" s="29"/>
    </row>
    <row r="98" spans="2:17" ht="14.65" customHeight="1" x14ac:dyDescent="0.15">
      <c r="B98" s="38"/>
      <c r="C98" s="39"/>
      <c r="D98" s="17"/>
      <c r="E98" s="17"/>
      <c r="F98" s="17"/>
      <c r="G98" s="17"/>
      <c r="H98" s="79"/>
      <c r="I98" s="20"/>
      <c r="J98" s="20"/>
      <c r="L98" s="29"/>
      <c r="M98" s="29"/>
      <c r="N98" s="29"/>
      <c r="O98" s="29"/>
      <c r="P98" s="29"/>
      <c r="Q98" s="29"/>
    </row>
    <row r="99" spans="2:17" ht="14.65" customHeight="1" x14ac:dyDescent="0.15">
      <c r="B99" s="38"/>
      <c r="C99" s="39"/>
      <c r="D99" s="17"/>
      <c r="E99" s="19"/>
      <c r="F99" s="17"/>
      <c r="G99" s="17"/>
      <c r="H99" s="79"/>
      <c r="I99" s="18"/>
      <c r="J99" s="18"/>
      <c r="L99" s="29"/>
      <c r="M99" s="29"/>
      <c r="N99" s="29"/>
      <c r="O99" s="29"/>
      <c r="P99" s="29"/>
      <c r="Q99" s="29"/>
    </row>
  </sheetData>
  <mergeCells count="13">
    <mergeCell ref="C2:H2"/>
    <mergeCell ref="F4:I4"/>
    <mergeCell ref="F5:I5"/>
    <mergeCell ref="F6:I6"/>
    <mergeCell ref="C94:I94"/>
    <mergeCell ref="G8:G9"/>
    <mergeCell ref="H8:I8"/>
    <mergeCell ref="C95:I95"/>
    <mergeCell ref="B8:B9"/>
    <mergeCell ref="C8:C9"/>
    <mergeCell ref="D8:D9"/>
    <mergeCell ref="E8:E9"/>
    <mergeCell ref="F8:F9"/>
  </mergeCells>
  <phoneticPr fontId="19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IM107"/>
  <sheetViews>
    <sheetView showOutlineSymbols="0" defaultGridColor="0" colorId="22" zoomScale="140" zoomScaleNormal="140" zoomScaleSheetLayoutView="100" workbookViewId="0">
      <selection activeCell="F25" sqref="F25"/>
    </sheetView>
  </sheetViews>
  <sheetFormatPr defaultColWidth="10.85546875" defaultRowHeight="14.65" customHeight="1" x14ac:dyDescent="0.15"/>
  <cols>
    <col min="1" max="1" width="1.7109375" style="32" customWidth="1"/>
    <col min="2" max="2" width="5.5703125" style="49" customWidth="1"/>
    <col min="3" max="3" width="26.5703125" style="42" customWidth="1"/>
    <col min="4" max="4" width="6.140625" style="76" customWidth="1"/>
    <col min="5" max="5" width="10.28515625" style="84" customWidth="1"/>
    <col min="6" max="6" width="6" style="43" customWidth="1"/>
    <col min="7" max="7" width="13.5703125" style="43" customWidth="1"/>
    <col min="8" max="247" width="10.85546875" style="32" customWidth="1"/>
  </cols>
  <sheetData>
    <row r="1" spans="1:7" ht="6.75" customHeight="1" x14ac:dyDescent="0.15">
      <c r="A1" s="50"/>
      <c r="B1" s="50"/>
      <c r="C1" s="51"/>
      <c r="D1" s="77"/>
      <c r="E1" s="81"/>
      <c r="F1" s="53"/>
      <c r="G1" s="52"/>
    </row>
    <row r="2" spans="1:7" ht="24" customHeight="1" x14ac:dyDescent="0.15">
      <c r="A2" s="54"/>
      <c r="B2" s="55"/>
      <c r="C2" s="61"/>
      <c r="D2" s="61"/>
      <c r="E2" s="81"/>
      <c r="F2" s="53"/>
      <c r="G2" s="53"/>
    </row>
    <row r="3" spans="1:7" ht="12" customHeight="1" thickBot="1" x14ac:dyDescent="0.2">
      <c r="A3" s="54"/>
      <c r="B3" s="56"/>
      <c r="C3" s="51"/>
      <c r="D3" s="77"/>
      <c r="E3" s="81"/>
      <c r="G3" s="52"/>
    </row>
    <row r="4" spans="1:7" ht="13.5" x14ac:dyDescent="0.15">
      <c r="A4" s="54"/>
      <c r="B4" s="46">
        <v>0</v>
      </c>
      <c r="C4" s="46" t="s">
        <v>65</v>
      </c>
      <c r="D4" s="66"/>
      <c r="E4" s="281" t="s">
        <v>79</v>
      </c>
      <c r="F4" s="85">
        <v>1</v>
      </c>
      <c r="G4" s="86"/>
    </row>
    <row r="5" spans="1:7" ht="16.5" customHeight="1" x14ac:dyDescent="0.15">
      <c r="A5" s="54"/>
      <c r="B5" s="46">
        <v>1</v>
      </c>
      <c r="C5" s="46" t="s">
        <v>66</v>
      </c>
      <c r="D5" s="66"/>
      <c r="E5" s="282"/>
      <c r="F5" s="87">
        <v>2</v>
      </c>
      <c r="G5" s="88"/>
    </row>
    <row r="6" spans="1:7" ht="14.65" customHeight="1" x14ac:dyDescent="0.15">
      <c r="A6" s="54"/>
      <c r="B6" s="46">
        <v>2</v>
      </c>
      <c r="C6" s="46" t="s">
        <v>67</v>
      </c>
      <c r="D6" s="66"/>
      <c r="E6" s="282"/>
      <c r="F6" s="87">
        <v>3</v>
      </c>
      <c r="G6" s="88"/>
    </row>
    <row r="7" spans="1:7" ht="14.65" customHeight="1" x14ac:dyDescent="0.15">
      <c r="A7" s="54"/>
      <c r="B7" s="46">
        <v>3</v>
      </c>
      <c r="C7" s="46" t="s">
        <v>68</v>
      </c>
      <c r="D7" s="66"/>
      <c r="E7" s="282"/>
      <c r="F7" s="87">
        <v>4</v>
      </c>
      <c r="G7" s="88"/>
    </row>
    <row r="8" spans="1:7" ht="14.65" customHeight="1" x14ac:dyDescent="0.15">
      <c r="A8" s="54"/>
      <c r="B8" s="46">
        <v>4</v>
      </c>
      <c r="C8" s="46" t="s">
        <v>69</v>
      </c>
      <c r="D8" s="66"/>
      <c r="E8" s="283"/>
      <c r="F8" s="87">
        <v>5</v>
      </c>
      <c r="G8" s="88"/>
    </row>
    <row r="9" spans="1:7" ht="14.1" customHeight="1" x14ac:dyDescent="0.15">
      <c r="A9" s="54"/>
      <c r="B9" s="46">
        <v>5</v>
      </c>
      <c r="C9" s="46" t="s">
        <v>70</v>
      </c>
      <c r="D9" s="66"/>
      <c r="E9" s="89" t="s">
        <v>87</v>
      </c>
      <c r="F9" s="87">
        <v>6</v>
      </c>
      <c r="G9" s="88"/>
    </row>
    <row r="10" spans="1:7" ht="14.1" customHeight="1" x14ac:dyDescent="0.15">
      <c r="A10" s="54"/>
      <c r="B10" s="32"/>
      <c r="C10" s="32"/>
      <c r="D10" s="66"/>
      <c r="E10" s="284" t="s">
        <v>80</v>
      </c>
      <c r="F10" s="87">
        <v>7</v>
      </c>
      <c r="G10" s="88"/>
    </row>
    <row r="11" spans="1:7" ht="14.1" customHeight="1" x14ac:dyDescent="0.15">
      <c r="A11" s="54"/>
      <c r="B11" s="32"/>
      <c r="C11" s="32"/>
      <c r="D11" s="66"/>
      <c r="E11" s="283"/>
      <c r="F11" s="87">
        <v>8</v>
      </c>
      <c r="G11" s="88"/>
    </row>
    <row r="12" spans="1:7" ht="14.1" customHeight="1" x14ac:dyDescent="0.15">
      <c r="A12" s="54"/>
      <c r="B12" s="47">
        <v>0</v>
      </c>
      <c r="C12" s="47" t="s">
        <v>98</v>
      </c>
      <c r="D12" s="66"/>
      <c r="E12" s="284" t="s">
        <v>82</v>
      </c>
      <c r="F12" s="87">
        <v>9</v>
      </c>
      <c r="G12" s="88"/>
    </row>
    <row r="13" spans="1:7" ht="14.1" customHeight="1" x14ac:dyDescent="0.15">
      <c r="A13" s="54"/>
      <c r="B13" s="47">
        <v>1</v>
      </c>
      <c r="C13" s="47" t="s">
        <v>71</v>
      </c>
      <c r="D13" s="66"/>
      <c r="E13" s="283"/>
      <c r="F13" s="87">
        <v>10</v>
      </c>
      <c r="G13" s="88"/>
    </row>
    <row r="14" spans="1:7" ht="14.1" customHeight="1" x14ac:dyDescent="0.15">
      <c r="A14" s="54"/>
      <c r="B14" s="47">
        <v>2</v>
      </c>
      <c r="C14" s="47" t="s">
        <v>72</v>
      </c>
      <c r="D14" s="66"/>
      <c r="E14" s="89" t="s">
        <v>81</v>
      </c>
      <c r="F14" s="87">
        <v>11</v>
      </c>
      <c r="G14" s="88"/>
    </row>
    <row r="15" spans="1:7" ht="14.1" customHeight="1" x14ac:dyDescent="0.15">
      <c r="A15" s="54"/>
      <c r="B15" s="47">
        <v>3</v>
      </c>
      <c r="C15" s="47" t="s">
        <v>73</v>
      </c>
      <c r="D15" s="66"/>
      <c r="E15" s="284" t="s">
        <v>83</v>
      </c>
      <c r="F15" s="87">
        <v>12</v>
      </c>
      <c r="G15" s="88"/>
    </row>
    <row r="16" spans="1:7" ht="14.1" customHeight="1" x14ac:dyDescent="0.15">
      <c r="A16" s="54"/>
      <c r="B16" s="47">
        <v>4</v>
      </c>
      <c r="C16" s="47" t="s">
        <v>99</v>
      </c>
      <c r="D16" s="66"/>
      <c r="E16" s="282"/>
      <c r="F16" s="87">
        <v>13</v>
      </c>
      <c r="G16" s="88"/>
    </row>
    <row r="17" spans="1:247" ht="14.1" customHeight="1" x14ac:dyDescent="0.15">
      <c r="A17" s="54"/>
      <c r="B17" s="47">
        <v>5</v>
      </c>
      <c r="C17" s="47" t="s">
        <v>95</v>
      </c>
      <c r="D17" s="66"/>
      <c r="E17" s="282"/>
      <c r="F17" s="87">
        <v>14</v>
      </c>
      <c r="G17" s="88"/>
    </row>
    <row r="18" spans="1:247" ht="14.1" customHeight="1" x14ac:dyDescent="0.15">
      <c r="A18" s="54"/>
      <c r="B18" s="32"/>
      <c r="C18" s="32"/>
      <c r="D18" s="66"/>
      <c r="E18" s="282"/>
      <c r="F18" s="87">
        <v>15</v>
      </c>
      <c r="G18" s="88"/>
    </row>
    <row r="19" spans="1:247" ht="14.1" customHeight="1" x14ac:dyDescent="0.15">
      <c r="A19" s="54"/>
      <c r="B19" s="32"/>
      <c r="C19" s="32"/>
      <c r="D19" s="66"/>
      <c r="E19" s="283"/>
      <c r="F19" s="87">
        <v>16</v>
      </c>
      <c r="G19" s="88"/>
    </row>
    <row r="20" spans="1:247" ht="14.1" customHeight="1" x14ac:dyDescent="0.15">
      <c r="A20" s="54"/>
      <c r="B20" s="48">
        <v>0</v>
      </c>
      <c r="C20" s="48" t="s">
        <v>74</v>
      </c>
      <c r="D20" s="66"/>
      <c r="E20" s="284" t="s">
        <v>84</v>
      </c>
      <c r="F20" s="87">
        <v>17</v>
      </c>
      <c r="G20" s="88"/>
    </row>
    <row r="21" spans="1:247" ht="14.1" customHeight="1" x14ac:dyDescent="0.15">
      <c r="A21" s="54"/>
      <c r="B21" s="48">
        <v>1</v>
      </c>
      <c r="C21" s="48" t="s">
        <v>75</v>
      </c>
      <c r="D21" s="66"/>
      <c r="E21" s="282"/>
      <c r="F21" s="87">
        <v>18</v>
      </c>
      <c r="G21" s="88"/>
    </row>
    <row r="22" spans="1:247" ht="14.1" customHeight="1" thickBot="1" x14ac:dyDescent="0.2">
      <c r="A22" s="54"/>
      <c r="B22" s="48">
        <v>2</v>
      </c>
      <c r="C22" s="48" t="s">
        <v>76</v>
      </c>
      <c r="D22" s="66"/>
      <c r="E22" s="285"/>
      <c r="F22" s="90">
        <v>19</v>
      </c>
      <c r="G22" s="91"/>
    </row>
    <row r="23" spans="1:247" ht="14.1" customHeight="1" x14ac:dyDescent="0.15">
      <c r="A23" s="54"/>
      <c r="B23" s="57"/>
      <c r="C23" s="58"/>
      <c r="D23" s="58"/>
      <c r="E23" s="82"/>
      <c r="F23" s="59"/>
      <c r="G23" s="59"/>
    </row>
    <row r="24" spans="1:247" ht="14.1" customHeight="1" x14ac:dyDescent="0.15">
      <c r="A24" s="54"/>
      <c r="B24" s="57"/>
      <c r="C24" s="58"/>
      <c r="D24" s="58"/>
      <c r="E24" s="82"/>
      <c r="F24" s="59"/>
      <c r="G24" s="59"/>
    </row>
    <row r="25" spans="1:247" ht="14.1" customHeight="1" x14ac:dyDescent="0.15">
      <c r="A25" s="54"/>
      <c r="B25" s="57"/>
      <c r="C25" s="58"/>
      <c r="D25" s="58"/>
      <c r="E25" s="82"/>
      <c r="F25" s="59"/>
      <c r="G25" s="59"/>
    </row>
    <row r="26" spans="1:247" ht="14.1" customHeight="1" x14ac:dyDescent="0.15">
      <c r="A26" s="54"/>
      <c r="B26" s="57"/>
      <c r="C26" s="58"/>
      <c r="D26" s="58"/>
      <c r="E26" s="82"/>
      <c r="F26" s="59"/>
      <c r="G26" s="59"/>
    </row>
    <row r="27" spans="1:247" ht="14.1" customHeight="1" x14ac:dyDescent="0.15">
      <c r="A27" s="54"/>
      <c r="B27" s="57"/>
      <c r="C27" s="58"/>
      <c r="D27" s="58"/>
      <c r="E27" s="82"/>
      <c r="F27" s="59"/>
      <c r="G27" s="59"/>
    </row>
    <row r="28" spans="1:247" ht="14.1" customHeight="1" x14ac:dyDescent="0.15">
      <c r="A28" s="54"/>
      <c r="B28" s="57"/>
      <c r="C28" s="58"/>
      <c r="D28" s="58"/>
      <c r="E28" s="82"/>
      <c r="F28" s="59"/>
      <c r="G28" s="59"/>
    </row>
    <row r="29" spans="1:247" ht="14.1" customHeight="1" x14ac:dyDescent="0.15">
      <c r="A29" s="54"/>
      <c r="B29" s="57"/>
      <c r="C29" s="58"/>
      <c r="D29" s="58"/>
      <c r="E29" s="82"/>
      <c r="F29" s="59"/>
      <c r="G29" s="59"/>
    </row>
    <row r="30" spans="1:247" ht="14.1" customHeight="1" x14ac:dyDescent="0.15">
      <c r="A30" s="54"/>
      <c r="B30" s="57"/>
      <c r="C30" s="58"/>
      <c r="D30" s="58"/>
      <c r="E30" s="82"/>
      <c r="F30" s="59"/>
      <c r="G30" s="59"/>
    </row>
    <row r="31" spans="1:247" ht="14.1" customHeight="1" x14ac:dyDescent="0.15">
      <c r="A31" s="66"/>
      <c r="B31" s="57"/>
      <c r="C31" s="58"/>
      <c r="D31" s="58"/>
      <c r="E31" s="82"/>
      <c r="F31" s="59"/>
      <c r="G31" s="5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</row>
    <row r="32" spans="1:247" ht="14.1" customHeight="1" x14ac:dyDescent="0.15">
      <c r="A32" s="54"/>
      <c r="B32" s="57"/>
      <c r="C32" s="58"/>
      <c r="D32" s="58"/>
      <c r="E32" s="82"/>
      <c r="F32" s="59"/>
      <c r="G32" s="59"/>
    </row>
    <row r="33" spans="1:7" ht="14.1" customHeight="1" x14ac:dyDescent="0.15">
      <c r="A33" s="54"/>
      <c r="B33" s="57"/>
      <c r="C33" s="58"/>
      <c r="D33" s="58"/>
      <c r="E33" s="82"/>
      <c r="F33" s="59"/>
      <c r="G33" s="59"/>
    </row>
    <row r="34" spans="1:7" ht="14.1" customHeight="1" x14ac:dyDescent="0.15">
      <c r="A34" s="54"/>
      <c r="B34" s="57"/>
      <c r="C34" s="58"/>
      <c r="D34" s="58"/>
      <c r="E34" s="82"/>
      <c r="F34" s="59"/>
      <c r="G34" s="59"/>
    </row>
    <row r="35" spans="1:7" ht="14.1" customHeight="1" x14ac:dyDescent="0.15">
      <c r="A35" s="54"/>
      <c r="B35" s="57"/>
      <c r="C35" s="58"/>
      <c r="D35" s="58"/>
      <c r="E35" s="82"/>
      <c r="F35" s="59"/>
      <c r="G35" s="59"/>
    </row>
    <row r="36" spans="1:7" ht="14.1" customHeight="1" x14ac:dyDescent="0.15">
      <c r="A36" s="54"/>
      <c r="B36" s="57"/>
      <c r="C36" s="58"/>
      <c r="D36" s="58"/>
      <c r="E36" s="82"/>
      <c r="F36" s="59"/>
      <c r="G36" s="59"/>
    </row>
    <row r="37" spans="1:7" ht="14.1" customHeight="1" x14ac:dyDescent="0.15">
      <c r="A37" s="54"/>
      <c r="B37" s="57"/>
      <c r="C37" s="58"/>
      <c r="D37" s="58"/>
      <c r="E37" s="82"/>
      <c r="F37" s="59"/>
      <c r="G37" s="59"/>
    </row>
    <row r="38" spans="1:7" ht="14.1" customHeight="1" x14ac:dyDescent="0.15">
      <c r="A38" s="54"/>
      <c r="B38" s="57"/>
      <c r="C38" s="58"/>
      <c r="D38" s="58"/>
      <c r="E38" s="82"/>
      <c r="F38" s="59"/>
      <c r="G38" s="59"/>
    </row>
    <row r="39" spans="1:7" ht="14.1" customHeight="1" x14ac:dyDescent="0.15">
      <c r="A39" s="54"/>
      <c r="B39" s="57"/>
      <c r="C39" s="58"/>
      <c r="D39" s="58"/>
      <c r="E39" s="82"/>
      <c r="F39" s="59"/>
      <c r="G39" s="59"/>
    </row>
    <row r="40" spans="1:7" ht="14.1" customHeight="1" x14ac:dyDescent="0.15">
      <c r="A40" s="54"/>
      <c r="B40" s="57"/>
      <c r="C40" s="58"/>
      <c r="D40" s="58"/>
      <c r="E40" s="82"/>
      <c r="F40" s="59"/>
      <c r="G40" s="59"/>
    </row>
    <row r="41" spans="1:7" ht="14.1" customHeight="1" x14ac:dyDescent="0.15">
      <c r="A41" s="54"/>
      <c r="B41" s="57"/>
      <c r="C41" s="58"/>
      <c r="D41" s="58"/>
      <c r="E41" s="82"/>
      <c r="F41" s="59"/>
      <c r="G41" s="59"/>
    </row>
    <row r="42" spans="1:7" ht="14.1" customHeight="1" x14ac:dyDescent="0.15">
      <c r="A42" s="54"/>
      <c r="B42" s="57"/>
      <c r="C42" s="58"/>
      <c r="D42" s="58"/>
      <c r="E42" s="82"/>
      <c r="F42" s="59"/>
      <c r="G42" s="59"/>
    </row>
    <row r="43" spans="1:7" ht="14.1" customHeight="1" x14ac:dyDescent="0.15">
      <c r="A43" s="54"/>
      <c r="B43" s="57"/>
      <c r="C43" s="58"/>
      <c r="D43" s="58"/>
      <c r="E43" s="82"/>
      <c r="F43" s="59"/>
      <c r="G43" s="59"/>
    </row>
    <row r="44" spans="1:7" ht="14.1" customHeight="1" x14ac:dyDescent="0.15">
      <c r="A44" s="54"/>
      <c r="B44" s="57"/>
      <c r="C44" s="58"/>
      <c r="D44" s="58"/>
      <c r="E44" s="82"/>
      <c r="F44" s="59"/>
      <c r="G44" s="59"/>
    </row>
    <row r="45" spans="1:7" ht="14.1" customHeight="1" x14ac:dyDescent="0.15">
      <c r="A45" s="54"/>
      <c r="B45" s="57"/>
      <c r="C45" s="58"/>
      <c r="D45" s="58"/>
      <c r="E45" s="82"/>
      <c r="F45" s="59"/>
      <c r="G45" s="59"/>
    </row>
    <row r="46" spans="1:7" ht="14.1" customHeight="1" x14ac:dyDescent="0.15">
      <c r="A46" s="54"/>
      <c r="B46" s="57"/>
      <c r="C46" s="58"/>
      <c r="D46" s="58"/>
      <c r="E46" s="82"/>
      <c r="F46" s="59"/>
      <c r="G46" s="59"/>
    </row>
    <row r="47" spans="1:7" ht="14.1" customHeight="1" x14ac:dyDescent="0.15">
      <c r="A47" s="54"/>
      <c r="B47" s="57"/>
      <c r="C47" s="58"/>
      <c r="D47" s="58"/>
      <c r="E47" s="82"/>
      <c r="F47" s="59"/>
      <c r="G47" s="59"/>
    </row>
    <row r="48" spans="1:7" ht="14.1" customHeight="1" x14ac:dyDescent="0.15">
      <c r="A48" s="54"/>
      <c r="B48" s="57"/>
      <c r="C48" s="58"/>
      <c r="D48" s="58"/>
      <c r="E48" s="82"/>
      <c r="F48" s="59"/>
      <c r="G48" s="59"/>
    </row>
    <row r="49" spans="1:7" ht="14.1" customHeight="1" x14ac:dyDescent="0.15">
      <c r="A49" s="54"/>
      <c r="B49" s="57"/>
      <c r="C49" s="58"/>
      <c r="D49" s="58"/>
      <c r="E49" s="82"/>
      <c r="F49" s="59"/>
      <c r="G49" s="59"/>
    </row>
    <row r="50" spans="1:7" ht="14.1" customHeight="1" x14ac:dyDescent="0.15">
      <c r="A50" s="54"/>
      <c r="B50" s="57"/>
      <c r="C50" s="58"/>
      <c r="D50" s="58"/>
      <c r="E50" s="82"/>
      <c r="F50" s="59"/>
      <c r="G50" s="59"/>
    </row>
    <row r="51" spans="1:7" ht="14.1" customHeight="1" x14ac:dyDescent="0.15">
      <c r="A51" s="54"/>
      <c r="B51" s="57"/>
      <c r="C51" s="58"/>
      <c r="D51" s="58"/>
      <c r="E51" s="82"/>
      <c r="F51" s="59"/>
      <c r="G51" s="59"/>
    </row>
    <row r="52" spans="1:7" ht="14.1" customHeight="1" x14ac:dyDescent="0.15">
      <c r="A52" s="54"/>
      <c r="B52" s="57"/>
      <c r="C52" s="58"/>
      <c r="D52" s="58"/>
      <c r="E52" s="82"/>
      <c r="F52" s="59"/>
      <c r="G52" s="59"/>
    </row>
    <row r="53" spans="1:7" ht="14.1" customHeight="1" x14ac:dyDescent="0.15">
      <c r="A53" s="54"/>
      <c r="B53" s="57"/>
      <c r="C53" s="58"/>
      <c r="D53" s="58"/>
      <c r="E53" s="82"/>
      <c r="F53" s="59"/>
      <c r="G53" s="59"/>
    </row>
    <row r="54" spans="1:7" ht="14.1" customHeight="1" x14ac:dyDescent="0.15">
      <c r="A54" s="54"/>
      <c r="B54" s="57"/>
      <c r="C54" s="58"/>
      <c r="D54" s="58"/>
      <c r="E54" s="82"/>
      <c r="F54" s="59"/>
      <c r="G54" s="59"/>
    </row>
    <row r="55" spans="1:7" ht="14.1" customHeight="1" x14ac:dyDescent="0.15">
      <c r="A55" s="54"/>
      <c r="B55" s="57"/>
      <c r="C55" s="58"/>
      <c r="D55" s="58"/>
      <c r="E55" s="82"/>
      <c r="F55" s="59"/>
      <c r="G55" s="59"/>
    </row>
    <row r="56" spans="1:7" ht="14.1" customHeight="1" x14ac:dyDescent="0.15">
      <c r="A56" s="54"/>
      <c r="B56" s="57"/>
      <c r="C56" s="58"/>
      <c r="D56" s="58"/>
      <c r="E56" s="82"/>
      <c r="F56" s="59"/>
      <c r="G56" s="59"/>
    </row>
    <row r="57" spans="1:7" ht="14.1" customHeight="1" x14ac:dyDescent="0.15">
      <c r="A57" s="54"/>
      <c r="B57" s="57"/>
      <c r="C57" s="58"/>
      <c r="D57" s="58"/>
      <c r="E57" s="82"/>
      <c r="F57" s="59"/>
      <c r="G57" s="59"/>
    </row>
    <row r="58" spans="1:7" ht="14.1" customHeight="1" x14ac:dyDescent="0.15">
      <c r="A58" s="54"/>
      <c r="B58" s="57"/>
      <c r="C58" s="58"/>
      <c r="D58" s="58"/>
      <c r="E58" s="82"/>
      <c r="F58" s="59"/>
      <c r="G58" s="59"/>
    </row>
    <row r="59" spans="1:7" ht="14.1" customHeight="1" x14ac:dyDescent="0.15">
      <c r="A59" s="54"/>
      <c r="B59" s="57"/>
      <c r="C59" s="58"/>
      <c r="D59" s="58"/>
      <c r="E59" s="82"/>
      <c r="F59" s="59"/>
      <c r="G59" s="59"/>
    </row>
    <row r="60" spans="1:7" ht="14.1" customHeight="1" x14ac:dyDescent="0.15">
      <c r="A60" s="54"/>
      <c r="B60" s="57"/>
      <c r="C60" s="58"/>
      <c r="D60" s="58"/>
      <c r="E60" s="82"/>
      <c r="F60" s="59"/>
      <c r="G60" s="59"/>
    </row>
    <row r="61" spans="1:7" ht="14.1" customHeight="1" x14ac:dyDescent="0.15">
      <c r="A61" s="54"/>
      <c r="B61" s="57"/>
      <c r="C61" s="58"/>
      <c r="D61" s="58"/>
      <c r="E61" s="82"/>
      <c r="F61" s="59"/>
      <c r="G61" s="59"/>
    </row>
    <row r="62" spans="1:7" ht="14.1" customHeight="1" x14ac:dyDescent="0.15">
      <c r="A62" s="54"/>
      <c r="B62" s="57"/>
      <c r="C62" s="58"/>
      <c r="D62" s="58"/>
      <c r="E62" s="82"/>
      <c r="F62" s="59"/>
      <c r="G62" s="59"/>
    </row>
    <row r="63" spans="1:7" ht="14.1" customHeight="1" x14ac:dyDescent="0.15">
      <c r="A63" s="54"/>
      <c r="B63" s="57"/>
      <c r="C63" s="58"/>
      <c r="D63" s="58"/>
      <c r="E63" s="82"/>
      <c r="F63" s="59"/>
      <c r="G63" s="59"/>
    </row>
    <row r="64" spans="1:7" ht="14.1" customHeight="1" x14ac:dyDescent="0.15">
      <c r="A64" s="54"/>
      <c r="B64" s="57"/>
      <c r="C64" s="58"/>
      <c r="D64" s="58"/>
      <c r="E64" s="82"/>
      <c r="F64" s="59"/>
      <c r="G64" s="59"/>
    </row>
    <row r="65" spans="1:7" ht="14.1" customHeight="1" x14ac:dyDescent="0.15">
      <c r="A65" s="54"/>
      <c r="B65" s="57"/>
      <c r="C65" s="58"/>
      <c r="D65" s="58"/>
      <c r="E65" s="82"/>
      <c r="F65" s="59"/>
      <c r="G65" s="59"/>
    </row>
    <row r="66" spans="1:7" ht="14.1" customHeight="1" x14ac:dyDescent="0.15">
      <c r="A66" s="54"/>
      <c r="B66" s="57"/>
      <c r="C66" s="58"/>
      <c r="D66" s="58"/>
      <c r="E66" s="82"/>
      <c r="F66" s="59"/>
      <c r="G66" s="59"/>
    </row>
    <row r="67" spans="1:7" ht="14.1" customHeight="1" x14ac:dyDescent="0.15">
      <c r="A67" s="54"/>
      <c r="B67" s="57"/>
      <c r="C67" s="58"/>
      <c r="D67" s="58"/>
      <c r="E67" s="82"/>
      <c r="F67" s="59"/>
      <c r="G67" s="59"/>
    </row>
    <row r="68" spans="1:7" ht="14.1" customHeight="1" x14ac:dyDescent="0.15">
      <c r="A68" s="54"/>
      <c r="B68" s="57"/>
      <c r="C68" s="58"/>
      <c r="D68" s="58"/>
      <c r="E68" s="82"/>
      <c r="F68" s="59"/>
      <c r="G68" s="59"/>
    </row>
    <row r="69" spans="1:7" ht="14.1" customHeight="1" x14ac:dyDescent="0.15">
      <c r="A69" s="54"/>
      <c r="B69" s="57"/>
      <c r="C69" s="58"/>
      <c r="D69" s="58"/>
      <c r="E69" s="82"/>
      <c r="F69" s="59"/>
      <c r="G69" s="59"/>
    </row>
    <row r="70" spans="1:7" ht="14.1" customHeight="1" x14ac:dyDescent="0.15">
      <c r="A70" s="54"/>
      <c r="B70" s="57"/>
      <c r="C70" s="58"/>
      <c r="D70" s="58"/>
      <c r="E70" s="82"/>
      <c r="F70" s="59"/>
      <c r="G70" s="59"/>
    </row>
    <row r="71" spans="1:7" ht="14.1" customHeight="1" x14ac:dyDescent="0.15">
      <c r="A71" s="54"/>
      <c r="B71" s="57"/>
      <c r="C71" s="58"/>
      <c r="D71" s="58"/>
      <c r="E71" s="82"/>
      <c r="F71" s="60"/>
      <c r="G71" s="59"/>
    </row>
    <row r="72" spans="1:7" ht="14.1" customHeight="1" x14ac:dyDescent="0.15">
      <c r="A72" s="54"/>
      <c r="B72" s="57"/>
      <c r="C72" s="58"/>
      <c r="D72" s="58"/>
      <c r="E72" s="82"/>
      <c r="F72" s="59"/>
      <c r="G72" s="59"/>
    </row>
    <row r="73" spans="1:7" ht="14.1" customHeight="1" x14ac:dyDescent="0.15">
      <c r="A73" s="54"/>
      <c r="B73" s="57"/>
      <c r="C73" s="58"/>
      <c r="D73" s="58"/>
      <c r="E73" s="82"/>
      <c r="F73" s="60"/>
      <c r="G73" s="59"/>
    </row>
    <row r="74" spans="1:7" ht="14.1" customHeight="1" x14ac:dyDescent="0.15">
      <c r="A74" s="54"/>
      <c r="B74" s="57"/>
      <c r="C74" s="58"/>
      <c r="D74" s="58"/>
      <c r="E74" s="82"/>
      <c r="F74" s="59"/>
      <c r="G74" s="59"/>
    </row>
    <row r="75" spans="1:7" ht="14.1" customHeight="1" x14ac:dyDescent="0.15">
      <c r="A75" s="54"/>
      <c r="B75" s="57"/>
      <c r="C75" s="58"/>
      <c r="D75" s="58"/>
      <c r="E75" s="82"/>
      <c r="F75" s="59"/>
      <c r="G75" s="59"/>
    </row>
    <row r="76" spans="1:7" ht="14.1" customHeight="1" x14ac:dyDescent="0.15">
      <c r="A76" s="54"/>
      <c r="B76" s="57"/>
      <c r="C76" s="58"/>
      <c r="D76" s="58"/>
      <c r="E76" s="82"/>
      <c r="F76" s="59"/>
      <c r="G76" s="59"/>
    </row>
    <row r="77" spans="1:7" ht="14.1" customHeight="1" x14ac:dyDescent="0.15">
      <c r="A77" s="54"/>
      <c r="B77" s="57"/>
      <c r="C77" s="58"/>
      <c r="D77" s="58"/>
      <c r="E77" s="82"/>
      <c r="F77" s="59"/>
      <c r="G77" s="59"/>
    </row>
    <row r="78" spans="1:7" ht="14.1" customHeight="1" x14ac:dyDescent="0.15">
      <c r="A78" s="54"/>
      <c r="B78" s="57"/>
      <c r="C78" s="58"/>
      <c r="D78" s="58"/>
      <c r="E78" s="82"/>
      <c r="F78" s="59"/>
      <c r="G78" s="59"/>
    </row>
    <row r="79" spans="1:7" ht="14.1" customHeight="1" x14ac:dyDescent="0.15">
      <c r="A79" s="54"/>
      <c r="B79" s="57"/>
      <c r="C79" s="58"/>
      <c r="D79" s="58"/>
      <c r="E79" s="82"/>
      <c r="F79" s="59"/>
      <c r="G79" s="59"/>
    </row>
    <row r="80" spans="1:7" ht="14.1" customHeight="1" x14ac:dyDescent="0.15">
      <c r="A80" s="54"/>
      <c r="B80" s="57"/>
      <c r="C80" s="58"/>
      <c r="D80" s="58"/>
      <c r="E80" s="82"/>
      <c r="F80" s="59"/>
      <c r="G80" s="59"/>
    </row>
    <row r="81" spans="1:7" ht="14.1" customHeight="1" x14ac:dyDescent="0.15">
      <c r="A81" s="54"/>
      <c r="B81" s="57"/>
      <c r="C81" s="58"/>
      <c r="D81" s="58"/>
      <c r="E81" s="82"/>
      <c r="F81" s="59"/>
      <c r="G81" s="59"/>
    </row>
    <row r="82" spans="1:7" ht="14.1" customHeight="1" x14ac:dyDescent="0.15">
      <c r="A82" s="54"/>
      <c r="B82" s="57"/>
      <c r="C82" s="58"/>
      <c r="D82" s="58"/>
      <c r="E82" s="82"/>
      <c r="F82" s="59"/>
      <c r="G82" s="59"/>
    </row>
    <row r="83" spans="1:7" ht="14.1" customHeight="1" x14ac:dyDescent="0.15">
      <c r="A83" s="54"/>
      <c r="B83" s="57"/>
      <c r="C83" s="58"/>
      <c r="D83" s="58"/>
      <c r="E83" s="82"/>
      <c r="F83" s="59"/>
      <c r="G83" s="59"/>
    </row>
    <row r="84" spans="1:7" ht="14.1" customHeight="1" x14ac:dyDescent="0.15">
      <c r="A84" s="54"/>
      <c r="B84" s="57"/>
      <c r="C84" s="58"/>
      <c r="D84" s="58"/>
      <c r="E84" s="82"/>
      <c r="F84" s="59"/>
      <c r="G84" s="59"/>
    </row>
    <row r="85" spans="1:7" ht="14.1" customHeight="1" x14ac:dyDescent="0.15">
      <c r="A85" s="54"/>
      <c r="B85" s="57"/>
      <c r="C85" s="58"/>
      <c r="D85" s="58"/>
      <c r="E85" s="82"/>
      <c r="F85" s="59"/>
      <c r="G85" s="59"/>
    </row>
    <row r="86" spans="1:7" ht="14.1" customHeight="1" x14ac:dyDescent="0.15">
      <c r="A86" s="54"/>
      <c r="B86" s="57"/>
      <c r="C86" s="58"/>
      <c r="D86" s="58"/>
      <c r="E86" s="82"/>
      <c r="F86" s="59"/>
      <c r="G86" s="59"/>
    </row>
    <row r="87" spans="1:7" ht="14.1" customHeight="1" x14ac:dyDescent="0.15">
      <c r="A87" s="54"/>
      <c r="B87" s="57"/>
      <c r="C87" s="58"/>
      <c r="D87" s="58"/>
      <c r="E87" s="82"/>
      <c r="F87" s="59"/>
      <c r="G87" s="59"/>
    </row>
    <row r="88" spans="1:7" ht="14.1" customHeight="1" x14ac:dyDescent="0.15">
      <c r="A88" s="54"/>
      <c r="B88" s="57"/>
      <c r="C88" s="58"/>
      <c r="D88" s="58"/>
      <c r="E88" s="82"/>
      <c r="F88" s="59"/>
      <c r="G88" s="59"/>
    </row>
    <row r="89" spans="1:7" ht="14.1" customHeight="1" x14ac:dyDescent="0.15">
      <c r="A89" s="54"/>
      <c r="B89" s="57"/>
      <c r="C89" s="58"/>
      <c r="D89" s="58"/>
      <c r="E89" s="82"/>
      <c r="F89" s="59"/>
      <c r="G89" s="59"/>
    </row>
    <row r="90" spans="1:7" ht="14.1" customHeight="1" x14ac:dyDescent="0.15">
      <c r="A90" s="54"/>
      <c r="B90" s="57"/>
      <c r="C90" s="58"/>
      <c r="D90" s="58"/>
      <c r="E90" s="82"/>
      <c r="F90" s="59"/>
      <c r="G90" s="59"/>
    </row>
    <row r="91" spans="1:7" ht="13.5" x14ac:dyDescent="0.15">
      <c r="A91" s="54"/>
      <c r="B91" s="57"/>
      <c r="C91" s="58"/>
      <c r="D91" s="58"/>
      <c r="E91" s="82"/>
      <c r="F91" s="59"/>
      <c r="G91" s="59"/>
    </row>
    <row r="92" spans="1:7" ht="13.5" x14ac:dyDescent="0.15">
      <c r="A92" s="54"/>
      <c r="B92" s="57"/>
      <c r="C92" s="58"/>
      <c r="D92" s="58"/>
      <c r="E92" s="82"/>
      <c r="F92" s="59"/>
      <c r="G92" s="59"/>
    </row>
    <row r="93" spans="1:7" ht="13.5" x14ac:dyDescent="0.15">
      <c r="A93" s="54"/>
      <c r="B93" s="57"/>
      <c r="C93" s="58"/>
      <c r="D93" s="58"/>
      <c r="E93" s="82"/>
      <c r="F93" s="59"/>
      <c r="G93" s="59"/>
    </row>
    <row r="94" spans="1:7" ht="14.1" customHeight="1" x14ac:dyDescent="0.15">
      <c r="A94" s="54"/>
      <c r="B94" s="57"/>
      <c r="C94" s="280"/>
      <c r="D94" s="280"/>
      <c r="E94" s="280"/>
      <c r="F94" s="280"/>
      <c r="G94" s="280"/>
    </row>
    <row r="95" spans="1:7" ht="14.1" customHeight="1" x14ac:dyDescent="0.15">
      <c r="A95" s="54"/>
      <c r="B95" s="57"/>
      <c r="C95" s="279"/>
      <c r="D95" s="279"/>
      <c r="E95" s="279"/>
      <c r="F95" s="279"/>
      <c r="G95" s="279"/>
    </row>
    <row r="96" spans="1:7" ht="14.1" customHeight="1" x14ac:dyDescent="0.15">
      <c r="B96" s="16"/>
      <c r="E96" s="83"/>
      <c r="F96" s="44"/>
      <c r="G96" s="44"/>
    </row>
    <row r="97" spans="2:7" ht="14.65" customHeight="1" x14ac:dyDescent="0.15">
      <c r="E97" s="83"/>
      <c r="F97" s="44"/>
      <c r="G97" s="44"/>
    </row>
    <row r="98" spans="2:7" ht="14.65" customHeight="1" x14ac:dyDescent="0.15">
      <c r="E98" s="83"/>
      <c r="F98" s="44"/>
      <c r="G98" s="44"/>
    </row>
    <row r="99" spans="2:7" ht="14.65" customHeight="1" x14ac:dyDescent="0.15">
      <c r="E99" s="83"/>
      <c r="F99" s="45"/>
      <c r="G99" s="44"/>
    </row>
    <row r="100" spans="2:7" ht="13.5" x14ac:dyDescent="0.15">
      <c r="E100" s="83"/>
      <c r="F100" s="45"/>
      <c r="G100" s="44"/>
    </row>
    <row r="101" spans="2:7" ht="13.5" x14ac:dyDescent="0.15">
      <c r="E101" s="83"/>
      <c r="F101" s="45"/>
      <c r="G101" s="44"/>
    </row>
    <row r="102" spans="2:7" ht="13.5" x14ac:dyDescent="0.15">
      <c r="B102" s="16"/>
      <c r="E102" s="83"/>
      <c r="F102" s="45"/>
      <c r="G102" s="44"/>
    </row>
    <row r="103" spans="2:7" ht="13.5" x14ac:dyDescent="0.15">
      <c r="B103" s="16"/>
      <c r="E103" s="83"/>
      <c r="F103" s="45"/>
      <c r="G103" s="44"/>
    </row>
    <row r="104" spans="2:7" ht="13.5" x14ac:dyDescent="0.15">
      <c r="B104" s="16"/>
      <c r="E104" s="83"/>
      <c r="F104" s="45"/>
      <c r="G104" s="44"/>
    </row>
    <row r="105" spans="2:7" ht="13.5" x14ac:dyDescent="0.15">
      <c r="B105" s="16"/>
      <c r="E105" s="83"/>
      <c r="F105" s="45"/>
      <c r="G105" s="44"/>
    </row>
    <row r="106" spans="2:7" ht="13.5" x14ac:dyDescent="0.15">
      <c r="B106" s="16"/>
      <c r="E106" s="83"/>
      <c r="F106" s="45"/>
      <c r="G106" s="44"/>
    </row>
    <row r="107" spans="2:7" ht="13.5" x14ac:dyDescent="0.15">
      <c r="B107" s="16"/>
      <c r="E107" s="83"/>
      <c r="F107" s="45"/>
      <c r="G107" s="44"/>
    </row>
  </sheetData>
  <mergeCells count="7">
    <mergeCell ref="C94:G94"/>
    <mergeCell ref="C95:G95"/>
    <mergeCell ref="E4:E8"/>
    <mergeCell ref="E10:E11"/>
    <mergeCell ref="E12:E13"/>
    <mergeCell ref="E15:E19"/>
    <mergeCell ref="E20:E22"/>
  </mergeCells>
  <phoneticPr fontId="19"/>
  <pageMargins left="0.59055100000000005" right="0.59055100000000005" top="0.748031" bottom="0.78740200000000005" header="0.59055100000000005" footer="0.6299209999999999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一覧表</vt:lpstr>
      <vt:lpstr>各校名簿</vt:lpstr>
      <vt:lpstr>実施計画</vt:lpstr>
      <vt:lpstr>基本シート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村瀬</dc:creator>
  <cp:lastModifiedBy>mura7</cp:lastModifiedBy>
  <cp:lastPrinted>2019-01-30T02:56:52Z</cp:lastPrinted>
  <dcterms:created xsi:type="dcterms:W3CDTF">2018-12-27T06:57:27Z</dcterms:created>
  <dcterms:modified xsi:type="dcterms:W3CDTF">2019-03-19T03:12:50Z</dcterms:modified>
</cp:coreProperties>
</file>